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KERY" sheetId="1" r:id="rId4"/>
    <sheet state="visible" name="STOCKS" sheetId="2" r:id="rId5"/>
    <sheet state="visible" name="HOT SAUCES" sheetId="3" r:id="rId6"/>
    <sheet state="visible" name="DRESSING" sheetId="4" r:id="rId7"/>
    <sheet state="visible" name="PICKLES" sheetId="5" r:id="rId8"/>
    <sheet state="visible" name="SALSA, COLD SAUCES &amp; CONDIMENTS" sheetId="6" r:id="rId9"/>
    <sheet state="visible" name="FUNCTION CALCULATOR" sheetId="7" r:id="rId10"/>
    <sheet state="visible" name="MENU COST" sheetId="8" r:id="rId11"/>
    <sheet state="visible" name="OYSTER GOLDEN BERRY" sheetId="9" r:id="rId12"/>
    <sheet state="visible" name="PICKLED SHIITAKE - STRACCIATELL" sheetId="10" r:id="rId13"/>
    <sheet state="visible" name="PORK CHOP" sheetId="11" r:id="rId14"/>
    <sheet state="visible" name="COCO SAGO" sheetId="12" r:id="rId15"/>
    <sheet state="visible" name="K-ARBONARA" sheetId="13" r:id="rId16"/>
    <sheet state="visible" name="GOI MUC" sheetId="14" r:id="rId17"/>
    <sheet state="visible" name="TOMATO &amp; TOMATO" sheetId="15" r:id="rId18"/>
    <sheet state="visible" name="CRAB SALAD &amp; BUN RIEU JELLY" sheetId="16" r:id="rId19"/>
    <sheet state="visible" name="BBQ DUCK BREAST - LAPCHONG" sheetId="17" r:id="rId20"/>
    <sheet state="visible" name="FOOD COST JETTY VS  OKRA" sheetId="18" r:id="rId21"/>
    <sheet state="visible" name="Sheet2" sheetId="19" r:id="rId22"/>
    <sheet state="visible" name="BO KHO TOSTADA" sheetId="20" r:id="rId23"/>
    <sheet state="visible" name="GIA CAY" sheetId="21" r:id="rId24"/>
    <sheet state="visible" name="OC MONG TAY" sheetId="22" r:id="rId25"/>
    <sheet state="visible" name="COST" sheetId="23" r:id="rId26"/>
    <sheet state="visible" name="GOI CÁ TRÍCH" sheetId="24" r:id="rId27"/>
    <sheet state="visible" name="TÔM SÚ NƯỚNG" sheetId="25" r:id="rId28"/>
    <sheet state="visible" name="CANH CA HOI SAPA" sheetId="26" r:id="rId29"/>
    <sheet state="visible" name="BANH BO NUONG" sheetId="27" r:id="rId30"/>
    <sheet state="visible" name="NEM CHUA RAN" sheetId="28" r:id="rId31"/>
    <sheet state="visible" name="ODENG" sheetId="29" r:id="rId32"/>
    <sheet state="visible" name="GOI CA THU" sheetId="30" r:id="rId33"/>
    <sheet state="visible" name="BBEET NOODLE" sheetId="31" r:id="rId34"/>
    <sheet state="visible" name="BAP XAO" sheetId="32" r:id="rId35"/>
    <sheet state="visible" name="ECH XAO LAN" sheetId="33" r:id="rId36"/>
    <sheet state="visible" name="RICE &amp; PLUM" sheetId="34" r:id="rId37"/>
    <sheet state="visible" name="Sheet6" sheetId="35" r:id="rId38"/>
  </sheets>
  <definedNames/>
  <calcPr/>
</workbook>
</file>

<file path=xl/sharedStrings.xml><?xml version="1.0" encoding="utf-8"?>
<sst xmlns="http://schemas.openxmlformats.org/spreadsheetml/2006/main" count="5559" uniqueCount="1028">
  <si>
    <t>QUANTITY</t>
  </si>
  <si>
    <t>UNIT</t>
  </si>
  <si>
    <t>PRICE</t>
  </si>
  <si>
    <t>TOTAL</t>
  </si>
  <si>
    <t>FINAL COST</t>
  </si>
  <si>
    <t>YIELD</t>
  </si>
  <si>
    <t xml:space="preserve"> PRICE</t>
  </si>
  <si>
    <t>YIELD UNIT</t>
  </si>
  <si>
    <t>OLIVE CIABATTA</t>
  </si>
  <si>
    <t>kg</t>
  </si>
  <si>
    <t>bread flour</t>
  </si>
  <si>
    <t>water</t>
  </si>
  <si>
    <t>fresh yeast</t>
  </si>
  <si>
    <t>salt</t>
  </si>
  <si>
    <t>Rosemary</t>
  </si>
  <si>
    <t>Black olive</t>
  </si>
  <si>
    <t>CHOUX</t>
  </si>
  <si>
    <t>Choux</t>
  </si>
  <si>
    <t>milk</t>
  </si>
  <si>
    <t>eggs</t>
  </si>
  <si>
    <t xml:space="preserve">flour </t>
  </si>
  <si>
    <t>butter</t>
  </si>
  <si>
    <t>sugar</t>
  </si>
  <si>
    <t>BURGER BUN</t>
  </si>
  <si>
    <t>Ingredients</t>
  </si>
  <si>
    <t>Bun</t>
  </si>
  <si>
    <t>Bread flour</t>
  </si>
  <si>
    <t>egg</t>
  </si>
  <si>
    <t>unit</t>
  </si>
  <si>
    <t>sesame seed</t>
  </si>
  <si>
    <t>CIABATTA</t>
  </si>
  <si>
    <t>ptn</t>
  </si>
  <si>
    <t>BRIOCHE</t>
  </si>
  <si>
    <t>Cake flour</t>
  </si>
  <si>
    <t>Sugar</t>
  </si>
  <si>
    <t>Egg</t>
  </si>
  <si>
    <t>Butter french</t>
  </si>
  <si>
    <t>BRIOCHE no2</t>
  </si>
  <si>
    <t>BAGUETTE</t>
  </si>
  <si>
    <t>portion</t>
  </si>
  <si>
    <t>FOCCACIA</t>
  </si>
  <si>
    <t>All purpose flour</t>
  </si>
  <si>
    <t>Olive oil</t>
  </si>
  <si>
    <t>Salt flakes</t>
  </si>
  <si>
    <t>Oregano dried</t>
  </si>
  <si>
    <t>Espelette pepper</t>
  </si>
  <si>
    <t>Semolina</t>
  </si>
  <si>
    <t>SOURDOUGH</t>
  </si>
  <si>
    <t>NATURAL YEAST SOURDOUGH</t>
  </si>
  <si>
    <t>Whole meal flour</t>
  </si>
  <si>
    <t>Wholemeal flour</t>
  </si>
  <si>
    <t>NAAN BREAD</t>
  </si>
  <si>
    <t>greek yoghurt</t>
  </si>
  <si>
    <t>olive oil</t>
  </si>
  <si>
    <t>PITA BREAD</t>
  </si>
  <si>
    <t>PITA</t>
  </si>
  <si>
    <t>PIDE BREAD</t>
  </si>
  <si>
    <t>Sesame seed</t>
  </si>
  <si>
    <t>BAO</t>
  </si>
  <si>
    <t>baking powder</t>
  </si>
  <si>
    <t>Gapeseed ol</t>
  </si>
  <si>
    <t>AL TAGLIO DOUGH</t>
  </si>
  <si>
    <t>AL TAGLIO PIZZA DOUGH</t>
  </si>
  <si>
    <t>SICILIAN DOUGH</t>
  </si>
  <si>
    <t>SICILIAN PIZZA DOUGH</t>
  </si>
  <si>
    <t>CRYSTAL BREAD</t>
  </si>
  <si>
    <t>kuzu</t>
  </si>
  <si>
    <t>potato starch</t>
  </si>
  <si>
    <t>DOUGHNUT</t>
  </si>
  <si>
    <t>cake flour</t>
  </si>
  <si>
    <t>shortening</t>
  </si>
  <si>
    <t>EGG TAGLIOLINI DOUGH'</t>
  </si>
  <si>
    <t>EGG NOODLE TAGLIOLINI</t>
  </si>
  <si>
    <t>egg (800g yolk)</t>
  </si>
  <si>
    <t>egg (400g whole)</t>
  </si>
  <si>
    <t>semolina</t>
  </si>
  <si>
    <t>flour oo</t>
  </si>
  <si>
    <t>SOBA NOODLE</t>
  </si>
  <si>
    <t>buckwheat flour</t>
  </si>
  <si>
    <t>FC WANTED</t>
  </si>
  <si>
    <t>SELL PRICE</t>
  </si>
  <si>
    <t>BREAD</t>
  </si>
  <si>
    <t>Butter</t>
  </si>
  <si>
    <t>Seaweed BUTTER</t>
  </si>
  <si>
    <t>CHICKEN STOCK</t>
  </si>
  <si>
    <t>chicken bone</t>
  </si>
  <si>
    <t>onion</t>
  </si>
  <si>
    <t>garlic</t>
  </si>
  <si>
    <t>leek</t>
  </si>
  <si>
    <t>celery</t>
  </si>
  <si>
    <t>thyme</t>
  </si>
  <si>
    <t>bayleaf</t>
  </si>
  <si>
    <t>pepper</t>
  </si>
  <si>
    <t>PREPARATION</t>
  </si>
  <si>
    <t>VINAIGRETTE</t>
  </si>
  <si>
    <t>Sherry Vinegar</t>
  </si>
  <si>
    <t>Extra Virgin Olive Oil</t>
  </si>
  <si>
    <t>Lime</t>
  </si>
  <si>
    <t>garlic chopped</t>
  </si>
  <si>
    <t>shallot chopped</t>
  </si>
  <si>
    <t>dried oregano</t>
  </si>
  <si>
    <t>thyme chopped</t>
  </si>
  <si>
    <t>rosemary chopped</t>
  </si>
  <si>
    <t>black pepper</t>
  </si>
  <si>
    <t>LYONNAISE VINAIGRETTE</t>
  </si>
  <si>
    <t>dijon mustard</t>
  </si>
  <si>
    <t>shallot</t>
  </si>
  <si>
    <t>sherry vinegar</t>
  </si>
  <si>
    <t>Honey</t>
  </si>
  <si>
    <t>Water</t>
  </si>
  <si>
    <t>Grapeseed oil</t>
  </si>
  <si>
    <t>MOJO ROJO</t>
  </si>
  <si>
    <t>confit garlic</t>
  </si>
  <si>
    <t>long red chili</t>
  </si>
  <si>
    <t>smoked paprika</t>
  </si>
  <si>
    <t>cumin seed</t>
  </si>
  <si>
    <t>KIMCHI DRESSING</t>
  </si>
  <si>
    <t>Kimchi</t>
  </si>
  <si>
    <t>soy sauce</t>
  </si>
  <si>
    <t>sesame oil</t>
  </si>
  <si>
    <t>cider vinegar</t>
  </si>
  <si>
    <t>Brown sugar</t>
  </si>
  <si>
    <t>Garlic</t>
  </si>
  <si>
    <t>Lemon</t>
  </si>
  <si>
    <t>fish sauce</t>
  </si>
  <si>
    <t>LEMON &amp; WALNUT VINAIGRETTE</t>
  </si>
  <si>
    <t>walnut oil</t>
  </si>
  <si>
    <t>lemon</t>
  </si>
  <si>
    <t>TAHINI DRESSING</t>
  </si>
  <si>
    <t>tahini paste</t>
  </si>
  <si>
    <t>Mineral water</t>
  </si>
  <si>
    <t>TOMATO PULP DRESSING</t>
  </si>
  <si>
    <t xml:space="preserve">tomato </t>
  </si>
  <si>
    <t>SUMAC DRESSING</t>
  </si>
  <si>
    <t>pomegranate molasse</t>
  </si>
  <si>
    <t>sumac</t>
  </si>
  <si>
    <t>PRESERVED LEMON VINAIGRETTE</t>
  </si>
  <si>
    <t>Preserved lemon</t>
  </si>
  <si>
    <t>Shallots</t>
  </si>
  <si>
    <t>honey</t>
  </si>
  <si>
    <t>chili flakes</t>
  </si>
  <si>
    <t>black peper</t>
  </si>
  <si>
    <t>YAM SOM DRESSING</t>
  </si>
  <si>
    <t>nam prik pao</t>
  </si>
  <si>
    <t>lime juice</t>
  </si>
  <si>
    <t>tamarind juice</t>
  </si>
  <si>
    <t>SMOKED PONZU SAUCE</t>
  </si>
  <si>
    <t>mirin</t>
  </si>
  <si>
    <t>soy sauce light</t>
  </si>
  <si>
    <t>lime</t>
  </si>
  <si>
    <t>smoked sushi vinegar</t>
  </si>
  <si>
    <t>HAZELNUT PONZU SAUCE</t>
  </si>
  <si>
    <t>brown sugar</t>
  </si>
  <si>
    <t>hazelnut oil</t>
  </si>
  <si>
    <t>GOMA DARE SAUCE</t>
  </si>
  <si>
    <t>tahini</t>
  </si>
  <si>
    <t>red miso</t>
  </si>
  <si>
    <t>smoked ponzu</t>
  </si>
  <si>
    <t>rice vinegar</t>
  </si>
  <si>
    <t>beef stock</t>
  </si>
  <si>
    <t>YUKHOE DRESSING</t>
  </si>
  <si>
    <t>spring onion</t>
  </si>
  <si>
    <t>ginger</t>
  </si>
  <si>
    <t>gochujang</t>
  </si>
  <si>
    <t>RAU RAM DRESSING</t>
  </si>
  <si>
    <t>prawns dried</t>
  </si>
  <si>
    <t>bird eye chili</t>
  </si>
  <si>
    <t>kaffir lime leaves</t>
  </si>
  <si>
    <t>Rau ram</t>
  </si>
  <si>
    <t>SUSHI VINEGAR</t>
  </si>
  <si>
    <t>rice wine vinegar</t>
  </si>
  <si>
    <t>Kombu</t>
  </si>
  <si>
    <t>SMOKED SUSHI VINEGAR</t>
  </si>
  <si>
    <t>Sushi vinegar</t>
  </si>
  <si>
    <t>Katsuo</t>
  </si>
  <si>
    <t>BLACK BEAN &amp; GARLIC SAUCE</t>
  </si>
  <si>
    <t>Douji black bean</t>
  </si>
  <si>
    <t>grapeseed oil</t>
  </si>
  <si>
    <t>chicken stock</t>
  </si>
  <si>
    <t>chinese wine</t>
  </si>
  <si>
    <t>cornstarch</t>
  </si>
  <si>
    <t>PLUM HOISIN SAUCE</t>
  </si>
  <si>
    <t>dark brown sugar</t>
  </si>
  <si>
    <t>plum pickle</t>
  </si>
  <si>
    <t>pickled plum</t>
  </si>
  <si>
    <t>black bean &amp; garlic sauce</t>
  </si>
  <si>
    <t>chinese 5 spice</t>
  </si>
  <si>
    <t>BBQ chili sauce</t>
  </si>
  <si>
    <t>TONNATO SAUCE</t>
  </si>
  <si>
    <t>tuna in olive oil</t>
  </si>
  <si>
    <t>black anchovy</t>
  </si>
  <si>
    <t>capers</t>
  </si>
  <si>
    <t>oilive oil</t>
  </si>
  <si>
    <t>lemon juice</t>
  </si>
  <si>
    <t>ANCHOVY CREAM</t>
  </si>
  <si>
    <t>White anchovy</t>
  </si>
  <si>
    <t>CHABLIS DRESSING</t>
  </si>
  <si>
    <t>Macon village</t>
  </si>
  <si>
    <t>oyster juice</t>
  </si>
  <si>
    <t>PINEAPPLE VINEGAR</t>
  </si>
  <si>
    <t>Pineapple</t>
  </si>
  <si>
    <t>PINEAPPLE DRESSING</t>
  </si>
  <si>
    <t>pineapple vinegar</t>
  </si>
  <si>
    <t>cumin</t>
  </si>
  <si>
    <t>TOMATO WATER</t>
  </si>
  <si>
    <t>Tomato</t>
  </si>
  <si>
    <t>tomato paste</t>
  </si>
  <si>
    <t>SMOKED SUSHI VINAIGRETTE</t>
  </si>
  <si>
    <t>tomato water</t>
  </si>
  <si>
    <t>KASTUO SMOKED OLIVE OIL</t>
  </si>
  <si>
    <t>katsuobushi</t>
  </si>
  <si>
    <t>NDUJA DRESSING</t>
  </si>
  <si>
    <t xml:space="preserve">nduja   </t>
  </si>
  <si>
    <t>NUOC MAM VINAIGRETTE</t>
  </si>
  <si>
    <t>Chili flakes</t>
  </si>
  <si>
    <t xml:space="preserve"> sugar</t>
  </si>
  <si>
    <t>xantham gum</t>
  </si>
  <si>
    <t>CEVICHE FOND</t>
  </si>
  <si>
    <t>red onion</t>
  </si>
  <si>
    <t>lemongrass</t>
  </si>
  <si>
    <t>coriander</t>
  </si>
  <si>
    <t>chili bird eye</t>
  </si>
  <si>
    <t>CEVICHE VINAIGRETTE</t>
  </si>
  <si>
    <t>Ceviche fond</t>
  </si>
  <si>
    <t>gelatin powder</t>
  </si>
  <si>
    <t xml:space="preserve">SMASH CUC VINAIGRETTE </t>
  </si>
  <si>
    <t>light soy sauce</t>
  </si>
  <si>
    <t>MSG</t>
  </si>
  <si>
    <t>SASHA SOY DRESSING</t>
  </si>
  <si>
    <t>Chinkinang black vinegar</t>
  </si>
  <si>
    <t>Chili oil basic</t>
  </si>
  <si>
    <t>sasha paste</t>
  </si>
  <si>
    <t>LAO GAN MA NOODLES DRESSING</t>
  </si>
  <si>
    <t>LGM crispy chili oil jar</t>
  </si>
  <si>
    <t>sichuan chili oil + sediment</t>
  </si>
  <si>
    <t>SICHUAN CHILI OIL</t>
  </si>
  <si>
    <t>oil canola</t>
  </si>
  <si>
    <t>star anis</t>
  </si>
  <si>
    <t>cassia bark</t>
  </si>
  <si>
    <t>bay leaves</t>
  </si>
  <si>
    <t>Black cardamom</t>
  </si>
  <si>
    <t>cloves</t>
  </si>
  <si>
    <t>sichuan pepper</t>
  </si>
  <si>
    <t xml:space="preserve">chili korean flakes </t>
  </si>
  <si>
    <t>SICHUAN SALT RUB FOR STEAK</t>
  </si>
  <si>
    <t>fennel seed</t>
  </si>
  <si>
    <t>5 SPICE SALT</t>
  </si>
  <si>
    <t>coriander seed</t>
  </si>
  <si>
    <t>cassi bark</t>
  </si>
  <si>
    <t>salt bac lieu</t>
  </si>
  <si>
    <t>white pepper</t>
  </si>
  <si>
    <t>PRAWN OIL</t>
  </si>
  <si>
    <t>prawn head</t>
  </si>
  <si>
    <t>canola oil</t>
  </si>
  <si>
    <t>TYPHOON SHELTER CRISPIES</t>
  </si>
  <si>
    <t>prawn oil</t>
  </si>
  <si>
    <t>panko crumb</t>
  </si>
  <si>
    <t>POTATO STARCH MIX</t>
  </si>
  <si>
    <t>ginger powder</t>
  </si>
  <si>
    <t>garlic powder</t>
  </si>
  <si>
    <t>onion powder</t>
  </si>
  <si>
    <t>5 spice</t>
  </si>
  <si>
    <t xml:space="preserve">LEMONGRASS MARINADE FOR 1 KG CHICKEN </t>
  </si>
  <si>
    <t>turmeric powder</t>
  </si>
  <si>
    <t>chicken pwder</t>
  </si>
  <si>
    <t>5 SPICE CURE FOR PORK</t>
  </si>
  <si>
    <t>sugar brown</t>
  </si>
  <si>
    <t>QUICK KIMCHI PASTE</t>
  </si>
  <si>
    <t>onion brown</t>
  </si>
  <si>
    <t>chili long red</t>
  </si>
  <si>
    <t>BBQ PINEAPPLE SALSA</t>
  </si>
  <si>
    <t xml:space="preserve">pineapple </t>
  </si>
  <si>
    <t>schallot</t>
  </si>
  <si>
    <t>mint</t>
  </si>
  <si>
    <t>sugar palm</t>
  </si>
  <si>
    <t>CRISPY GARLIC SUNFLOWER MIX</t>
  </si>
  <si>
    <t>sunflower seed</t>
  </si>
  <si>
    <t>pepitas</t>
  </si>
  <si>
    <t>fried garlic</t>
  </si>
  <si>
    <t>CHAM CHEO</t>
  </si>
  <si>
    <t>wild spice</t>
  </si>
  <si>
    <t>peppercorn jungle</t>
  </si>
  <si>
    <t>seas alt</t>
  </si>
  <si>
    <t>SEAFOOD SOY SAUCE</t>
  </si>
  <si>
    <t>soy sauce light superior</t>
  </si>
  <si>
    <t>soy maggi</t>
  </si>
  <si>
    <t xml:space="preserve">dark soy </t>
  </si>
  <si>
    <t>GARLIC OIL</t>
  </si>
  <si>
    <t>SALIVA CHICKEN DRESSING</t>
  </si>
  <si>
    <t>sichuan chili oil</t>
  </si>
  <si>
    <t>Chiangkiang black vinegar</t>
  </si>
  <si>
    <t>CHICKEN CURE</t>
  </si>
  <si>
    <t>bay leaf</t>
  </si>
  <si>
    <t>PRAWNS</t>
  </si>
  <si>
    <t>Prawns frozen</t>
  </si>
  <si>
    <t>PRAWN MOUSSE</t>
  </si>
  <si>
    <t>Prawn meat</t>
  </si>
  <si>
    <t>egg white</t>
  </si>
  <si>
    <t>KATSUOBUSHI SOY DRESSING</t>
  </si>
  <si>
    <t>oyster sauce</t>
  </si>
  <si>
    <t>BRAISED SHITAKE</t>
  </si>
  <si>
    <t>shitake mushroom dried</t>
  </si>
  <si>
    <t>rock sugar</t>
  </si>
  <si>
    <t>mushroom oyster</t>
  </si>
  <si>
    <t>dark soy sauce</t>
  </si>
  <si>
    <t>wine shaoxing</t>
  </si>
  <si>
    <t>mushroom powder</t>
  </si>
  <si>
    <t>TOFY EGG CUSTARD</t>
  </si>
  <si>
    <t>soy milk</t>
  </si>
  <si>
    <t>eggs whole</t>
  </si>
  <si>
    <t>egg yolk</t>
  </si>
  <si>
    <t>DUCK BRINE</t>
  </si>
  <si>
    <t>rose wine</t>
  </si>
  <si>
    <t>msg</t>
  </si>
  <si>
    <t>DUCK GLAZE</t>
  </si>
  <si>
    <t>white vinegar</t>
  </si>
  <si>
    <t>red vinegar</t>
  </si>
  <si>
    <t>maltose</t>
  </si>
  <si>
    <t>DUCK PANCAKE</t>
  </si>
  <si>
    <t>flour</t>
  </si>
  <si>
    <t>CHAR SIU MARINADE</t>
  </si>
  <si>
    <t>fermented red beancurd</t>
  </si>
  <si>
    <t>ground bean sauce</t>
  </si>
  <si>
    <t>hoisin</t>
  </si>
  <si>
    <t>red yeast powder</t>
  </si>
  <si>
    <t>CHAR SIU DRY CURE</t>
  </si>
  <si>
    <t>FIVE SPICE POWDER</t>
  </si>
  <si>
    <t>fennel seeds</t>
  </si>
  <si>
    <t>cinnamon</t>
  </si>
  <si>
    <t>CHAR SIU GLAZE</t>
  </si>
  <si>
    <t>hot water</t>
  </si>
  <si>
    <t>SIU MEI SOY SAUCE</t>
  </si>
  <si>
    <t>chicken powder</t>
  </si>
  <si>
    <t>maggie soy sauce</t>
  </si>
  <si>
    <t>KIWI SALSA</t>
  </si>
  <si>
    <t xml:space="preserve">Kiwi   </t>
  </si>
  <si>
    <t xml:space="preserve">Thai basil.  </t>
  </si>
  <si>
    <t>balsamic vinegar white</t>
  </si>
  <si>
    <t>shallots</t>
  </si>
  <si>
    <t>Thai basil oil</t>
  </si>
  <si>
    <t>thai green chili</t>
  </si>
  <si>
    <t>THAI BASIL OIL</t>
  </si>
  <si>
    <t xml:space="preserve">Thai basil   </t>
  </si>
  <si>
    <t>STRAWBERRY SALSA</t>
  </si>
  <si>
    <t>strawberry</t>
  </si>
  <si>
    <t>raspberry vinegar</t>
  </si>
  <si>
    <t>BUTTERFLY SORREL OIL</t>
  </si>
  <si>
    <t>Butterfly sorrel</t>
  </si>
  <si>
    <t>HANOI PLUM SALSA</t>
  </si>
  <si>
    <t>hanoi plum</t>
  </si>
  <si>
    <t>white balsamic</t>
  </si>
  <si>
    <t>shiso</t>
  </si>
  <si>
    <t>shiso oil</t>
  </si>
  <si>
    <t>SHISO OIL</t>
  </si>
  <si>
    <t>Shiso</t>
  </si>
  <si>
    <t>SCALLOP MAYONAISE</t>
  </si>
  <si>
    <t>Scallop meat</t>
  </si>
  <si>
    <t>cream</t>
  </si>
  <si>
    <t>Xantam gum</t>
  </si>
  <si>
    <t>PRESERVED OLIVE TOFU CREAM</t>
  </si>
  <si>
    <t>tofu</t>
  </si>
  <si>
    <t>yeast flakes</t>
  </si>
  <si>
    <t>preserved olive leaf</t>
  </si>
  <si>
    <t>PEPPERANATA</t>
  </si>
  <si>
    <t>red capsicum</t>
  </si>
  <si>
    <t>tomato tin</t>
  </si>
  <si>
    <t>orange juice</t>
  </si>
  <si>
    <t>paprika picante</t>
  </si>
  <si>
    <t>ROASTED PUMPKIN PUREE</t>
  </si>
  <si>
    <t>pumpkin</t>
  </si>
  <si>
    <t>spicy miso tare</t>
  </si>
  <si>
    <t>GOLDEN BERRY &amp; PASILLA SALSA</t>
  </si>
  <si>
    <t>Pasilla chili</t>
  </si>
  <si>
    <t>golden berry</t>
  </si>
  <si>
    <t>hazelnut</t>
  </si>
  <si>
    <t>SPICED CARROT VINAIGRETTE</t>
  </si>
  <si>
    <t>carrot jus</t>
  </si>
  <si>
    <t>pineapple fish sauce</t>
  </si>
  <si>
    <t>spiced carrot oil</t>
  </si>
  <si>
    <t xml:space="preserve">xantham </t>
  </si>
  <si>
    <t>CARROT JUS</t>
  </si>
  <si>
    <t>carrot juice</t>
  </si>
  <si>
    <t>carrot mirepoix</t>
  </si>
  <si>
    <t>BLACK CONFIT PUREE</t>
  </si>
  <si>
    <t>roasted garlic</t>
  </si>
  <si>
    <t xml:space="preserve">squid ink </t>
  </si>
  <si>
    <t>SWEETCORN PUREE</t>
  </si>
  <si>
    <t xml:space="preserve">sweetcorn frozen </t>
  </si>
  <si>
    <t>YUZU PONZU</t>
  </si>
  <si>
    <t xml:space="preserve">rice vinegar </t>
  </si>
  <si>
    <t>kombu</t>
  </si>
  <si>
    <t>yuzu juice</t>
  </si>
  <si>
    <t xml:space="preserve">olive oil </t>
  </si>
  <si>
    <t>GENTLEMAN'S RELISH</t>
  </si>
  <si>
    <t xml:space="preserve">black garlic </t>
  </si>
  <si>
    <t>anchovies</t>
  </si>
  <si>
    <t>mace</t>
  </si>
  <si>
    <t>GARLIC CHIVE OIL</t>
  </si>
  <si>
    <t>garlic chive</t>
  </si>
  <si>
    <t>Horseradish yoghurt</t>
  </si>
  <si>
    <t>Doenjang mustard</t>
  </si>
  <si>
    <t>Tarragon mustard</t>
  </si>
  <si>
    <t>Smoked paprika mustard</t>
  </si>
  <si>
    <t>BBQ chilli sauce</t>
  </si>
  <si>
    <t>pickle mustard seed</t>
  </si>
  <si>
    <t>PICKLED MUSTARD SEED</t>
  </si>
  <si>
    <t>yellow mustard seed</t>
  </si>
  <si>
    <t>mustard powder</t>
  </si>
  <si>
    <t>Chili powder</t>
  </si>
  <si>
    <t>PRESERVED LEMON</t>
  </si>
  <si>
    <t>DASHI PICKLE LIQUOR</t>
  </si>
  <si>
    <t>ichiban dashi</t>
  </si>
  <si>
    <t>PICKLED SAMPHIRE</t>
  </si>
  <si>
    <t>Sanphire</t>
  </si>
  <si>
    <t>clove</t>
  </si>
  <si>
    <t>mustard seed yellow</t>
  </si>
  <si>
    <t>turmeric</t>
  </si>
  <si>
    <t>PICKLED DILL</t>
  </si>
  <si>
    <t>Cucumber</t>
  </si>
  <si>
    <t>Dill</t>
  </si>
  <si>
    <t>rosemary</t>
  </si>
  <si>
    <t>PICKLED SHISHITO PEPPERS</t>
  </si>
  <si>
    <t>PICKLED CHILLIES</t>
  </si>
  <si>
    <t>Chilli shishito</t>
  </si>
  <si>
    <t>PICKLED GINGER JAPANESE</t>
  </si>
  <si>
    <t>Ginger</t>
  </si>
  <si>
    <t>PICKLED RED ONION JAPANESE</t>
  </si>
  <si>
    <t>Red onion</t>
  </si>
  <si>
    <t>HIEP'S KIMCHI</t>
  </si>
  <si>
    <t>green mustard</t>
  </si>
  <si>
    <t>salt rock</t>
  </si>
  <si>
    <t>sticky rice powder</t>
  </si>
  <si>
    <t>dried shrimp</t>
  </si>
  <si>
    <t>chili korean flakes gochugaru</t>
  </si>
  <si>
    <t>gochujang chili paste</t>
  </si>
  <si>
    <t>nashi pear</t>
  </si>
  <si>
    <t>brown onion</t>
  </si>
  <si>
    <t>PICKLED BABY ONION</t>
  </si>
  <si>
    <t>Baby onion</t>
  </si>
  <si>
    <t>PICKLED SHITAKE</t>
  </si>
  <si>
    <t>shitake dried</t>
  </si>
  <si>
    <t>soy sauce dark</t>
  </si>
  <si>
    <t>shaoxing wine</t>
  </si>
  <si>
    <t>PICKLED BEETROOT</t>
  </si>
  <si>
    <t>beetroot</t>
  </si>
  <si>
    <t>SMASHED CUCUMBER SALAD</t>
  </si>
  <si>
    <t>Smashed cuc vinaigrette</t>
  </si>
  <si>
    <t>baby cucumber</t>
  </si>
  <si>
    <t xml:space="preserve">WHITE BALSAMIC PICKLE </t>
  </si>
  <si>
    <t>balsamic white</t>
  </si>
  <si>
    <t>WHITE BALSAMIC PICKLED BEETROOT</t>
  </si>
  <si>
    <t>pepper black</t>
  </si>
  <si>
    <t>white balsamic pickle</t>
  </si>
  <si>
    <t>PICKLED TOMATO NO SUZUKE</t>
  </si>
  <si>
    <t>tomato Cheerokee</t>
  </si>
  <si>
    <t>PICKLEDCHERRY  TOMATO NO SUZUKE</t>
  </si>
  <si>
    <t>Cherry tomato</t>
  </si>
  <si>
    <t>PICKLED SHIMEJI NO SUZUKE</t>
  </si>
  <si>
    <t>SHIMEJI</t>
  </si>
  <si>
    <t xml:space="preserve">PICKLED BABY TOMATO </t>
  </si>
  <si>
    <t>coriander root</t>
  </si>
  <si>
    <t xml:space="preserve">coriander seed </t>
  </si>
  <si>
    <t xml:space="preserve">PICKLED GREEN TOMATO </t>
  </si>
  <si>
    <t>Green tomato</t>
  </si>
  <si>
    <t xml:space="preserve">white balsamic  </t>
  </si>
  <si>
    <t>chili thai green</t>
  </si>
  <si>
    <t>Basil italian</t>
  </si>
  <si>
    <t>PICKLED CUCUMBER</t>
  </si>
  <si>
    <t>Baby Cucumber</t>
  </si>
  <si>
    <t>Rice Vinegar</t>
  </si>
  <si>
    <t>Salt</t>
  </si>
  <si>
    <t>PICKLED JALAPENOS</t>
  </si>
  <si>
    <t>jalapenos</t>
  </si>
  <si>
    <t>HORSERADISH YOGHURT</t>
  </si>
  <si>
    <t>horseradish cream</t>
  </si>
  <si>
    <t>horseradish</t>
  </si>
  <si>
    <t>DOENJANG MUSTARD</t>
  </si>
  <si>
    <t>yellow mustard</t>
  </si>
  <si>
    <t>brown mustard</t>
  </si>
  <si>
    <t>doenjang</t>
  </si>
  <si>
    <t>all spice</t>
  </si>
  <si>
    <t>white wine</t>
  </si>
  <si>
    <t>white wine vinegar</t>
  </si>
  <si>
    <t>BBQ CHILI SAUCE</t>
  </si>
  <si>
    <t>confit roasted red onion</t>
  </si>
  <si>
    <t>SPICY MAYONNAISE</t>
  </si>
  <si>
    <t>mustard dijon</t>
  </si>
  <si>
    <t>Vinegar rice wine japanese</t>
  </si>
  <si>
    <t>seaweed powder</t>
  </si>
  <si>
    <t>oil Sesame</t>
  </si>
  <si>
    <t>Oil grapeseed</t>
  </si>
  <si>
    <t>Sriracha</t>
  </si>
  <si>
    <t>SEAWEED MAYO</t>
  </si>
  <si>
    <t>seaweed mix</t>
  </si>
  <si>
    <t>Sesame oil</t>
  </si>
  <si>
    <t>Veg oil</t>
  </si>
  <si>
    <t>mustard</t>
  </si>
  <si>
    <t>MAYONNAISE</t>
  </si>
  <si>
    <t>Canola oil</t>
  </si>
  <si>
    <t>Sherry vinegar</t>
  </si>
  <si>
    <t>PEPPER AIOLI BASE</t>
  </si>
  <si>
    <t>white peppercorn</t>
  </si>
  <si>
    <t>black peppercorn</t>
  </si>
  <si>
    <t>green peppercorn in brine</t>
  </si>
  <si>
    <t>brandy</t>
  </si>
  <si>
    <t>port wine</t>
  </si>
  <si>
    <t>raspberry jelly</t>
  </si>
  <si>
    <t>3 PEPPER MAYONNAISE</t>
  </si>
  <si>
    <t>Mayonnaise</t>
  </si>
  <si>
    <t>Pepper Aioli base</t>
  </si>
  <si>
    <t>TRUFFLE MAYO REDUCTION</t>
  </si>
  <si>
    <t>truffle oil</t>
  </si>
  <si>
    <t>truffle honey</t>
  </si>
  <si>
    <t>TRUFFLE  MAYONNAISE</t>
  </si>
  <si>
    <t>truffle mayo reduction</t>
  </si>
  <si>
    <t>grain mustard</t>
  </si>
  <si>
    <t>AIOLI</t>
  </si>
  <si>
    <t>Garlic roasted</t>
  </si>
  <si>
    <t>CHICKEN AIOLI</t>
  </si>
  <si>
    <t>Chicken jus</t>
  </si>
  <si>
    <t>Xantan</t>
  </si>
  <si>
    <t>BRAVA SAUCE</t>
  </si>
  <si>
    <t>capsicum red</t>
  </si>
  <si>
    <t>pepper cayenne</t>
  </si>
  <si>
    <t>paprika dulce smoked</t>
  </si>
  <si>
    <t>parika piccante smoked</t>
  </si>
  <si>
    <t>tomato chopped tin</t>
  </si>
  <si>
    <t>PARMESAN CUSTARD</t>
  </si>
  <si>
    <t>parmesan</t>
  </si>
  <si>
    <t>CAMENBERT CUSTARD</t>
  </si>
  <si>
    <t>camenbert 4 ps</t>
  </si>
  <si>
    <t>COMTE CUSTARD</t>
  </si>
  <si>
    <t xml:space="preserve">Comte </t>
  </si>
  <si>
    <t>HARISSA RELISH</t>
  </si>
  <si>
    <t>tomato</t>
  </si>
  <si>
    <t>dried chili</t>
  </si>
  <si>
    <t>caraway</t>
  </si>
  <si>
    <t>SSAMJANG SAUCE</t>
  </si>
  <si>
    <t>Doenjjang</t>
  </si>
  <si>
    <t>Gochujang</t>
  </si>
  <si>
    <t>Oilive oil</t>
  </si>
  <si>
    <t>Shallot</t>
  </si>
  <si>
    <t>Spring onion</t>
  </si>
  <si>
    <t>salt flakes</t>
  </si>
  <si>
    <t>MUHAMMARA</t>
  </si>
  <si>
    <t>walnut</t>
  </si>
  <si>
    <t>cumin powder</t>
  </si>
  <si>
    <t>capsicum paste</t>
  </si>
  <si>
    <t>pomegranate mol;asse</t>
  </si>
  <si>
    <t>pomegrnate</t>
  </si>
  <si>
    <t>bread crumb</t>
  </si>
  <si>
    <t>ROAST GARLIC</t>
  </si>
  <si>
    <t xml:space="preserve">garlic    </t>
  </si>
  <si>
    <t>NAM PRIK PAO</t>
  </si>
  <si>
    <t>chili lonrg red dried</t>
  </si>
  <si>
    <t>shrimp paste</t>
  </si>
  <si>
    <t>sugar plam</t>
  </si>
  <si>
    <t>Tamarind</t>
  </si>
  <si>
    <t>shrimp dried</t>
  </si>
  <si>
    <t>TAMARIND JUICE</t>
  </si>
  <si>
    <t>SPICY LARB PASTE</t>
  </si>
  <si>
    <t>galangal</t>
  </si>
  <si>
    <t>kaffir lime leaf</t>
  </si>
  <si>
    <t>MISO TARE TONKOTSU</t>
  </si>
  <si>
    <t>sake</t>
  </si>
  <si>
    <t>MISO MARINADE</t>
  </si>
  <si>
    <t>white miso</t>
  </si>
  <si>
    <t>APPLE BUTTER</t>
  </si>
  <si>
    <t>Apple red delicious</t>
  </si>
  <si>
    <t>rhubarb frozen iqf</t>
  </si>
  <si>
    <t>KOMBU BUTTER</t>
  </si>
  <si>
    <t>kombu paste</t>
  </si>
  <si>
    <t>nori powder</t>
  </si>
  <si>
    <t>wakame powder</t>
  </si>
  <si>
    <t>SMOKED CULTURED BUTTER</t>
  </si>
  <si>
    <t>Cream</t>
  </si>
  <si>
    <t>SEAWEED BUTTER</t>
  </si>
  <si>
    <t xml:space="preserve">butter </t>
  </si>
  <si>
    <t>maldon sea salt</t>
  </si>
  <si>
    <t>RATATOUILLE</t>
  </si>
  <si>
    <t>onion red</t>
  </si>
  <si>
    <t>caspicum red</t>
  </si>
  <si>
    <t>eggplant</t>
  </si>
  <si>
    <t>zucchini</t>
  </si>
  <si>
    <t>Tomato peel</t>
  </si>
  <si>
    <t>tin</t>
  </si>
  <si>
    <t>ROUILLE</t>
  </si>
  <si>
    <t>White wine vinegar</t>
  </si>
  <si>
    <t>Saffron</t>
  </si>
  <si>
    <t>Sourdough</t>
  </si>
  <si>
    <t>Garlic confit</t>
  </si>
  <si>
    <t>Dijon mustard</t>
  </si>
  <si>
    <t>Tomato paste</t>
  </si>
  <si>
    <t>Capsicum paste</t>
  </si>
  <si>
    <t xml:space="preserve">Egg </t>
  </si>
  <si>
    <t>TOMATO GEL</t>
  </si>
  <si>
    <t>almond slivered</t>
  </si>
  <si>
    <t>almond oil</t>
  </si>
  <si>
    <t>almond milk</t>
  </si>
  <si>
    <t>agar</t>
  </si>
  <si>
    <t>TRUFFLE MAYO</t>
  </si>
  <si>
    <t>kewpie mayo</t>
  </si>
  <si>
    <t>crème fraiche</t>
  </si>
  <si>
    <t>Tartufata</t>
  </si>
  <si>
    <t>white truffle oil</t>
  </si>
  <si>
    <t>SQUID INK BOTARGA</t>
  </si>
  <si>
    <t>egg yolks</t>
  </si>
  <si>
    <t>squid ink</t>
  </si>
  <si>
    <t>MOSTARDA DI FRUTA</t>
  </si>
  <si>
    <t>plum hanoi</t>
  </si>
  <si>
    <t>Cherry</t>
  </si>
  <si>
    <t>glucose</t>
  </si>
  <si>
    <t>mustard powder coleman</t>
  </si>
  <si>
    <t>citric acid</t>
  </si>
  <si>
    <t>chilli flakes</t>
  </si>
  <si>
    <t>FIG CHUTNEY</t>
  </si>
  <si>
    <t>Onion</t>
  </si>
  <si>
    <t>Apple</t>
  </si>
  <si>
    <t>Dried figs</t>
  </si>
  <si>
    <t>Fig puree</t>
  </si>
  <si>
    <t>nutmeg</t>
  </si>
  <si>
    <t>curry powder</t>
  </si>
  <si>
    <t>EVO</t>
  </si>
  <si>
    <t>MANGO CHUTNEY</t>
  </si>
  <si>
    <t>Green mango</t>
  </si>
  <si>
    <t>mustard seed</t>
  </si>
  <si>
    <t>nigella seed</t>
  </si>
  <si>
    <t>fenugreek</t>
  </si>
  <si>
    <t>chili flake</t>
  </si>
  <si>
    <t>garam massala</t>
  </si>
  <si>
    <t>lime powder</t>
  </si>
  <si>
    <t>palm sugar</t>
  </si>
  <si>
    <t>dried raisin</t>
  </si>
  <si>
    <t>LOBSTER OIL</t>
  </si>
  <si>
    <t>Lobster head</t>
  </si>
  <si>
    <t>fennel</t>
  </si>
  <si>
    <t>carrot</t>
  </si>
  <si>
    <t>OYSTER CREAM</t>
  </si>
  <si>
    <t>oyster fine de clair</t>
  </si>
  <si>
    <t>Oyster miyagi (4 pc/kg)</t>
  </si>
  <si>
    <t>Dashi pickle</t>
  </si>
  <si>
    <t>Xantham</t>
  </si>
  <si>
    <t>VADOUVAN</t>
  </si>
  <si>
    <t>VANDOUVAN</t>
  </si>
  <si>
    <t>cardamom seed</t>
  </si>
  <si>
    <t>nutmeg ground</t>
  </si>
  <si>
    <t>cayenne pepper</t>
  </si>
  <si>
    <t>vegetable oil</t>
  </si>
  <si>
    <t>curry leaves</t>
  </si>
  <si>
    <t>SMOKED LABNE</t>
  </si>
  <si>
    <t>LABNE</t>
  </si>
  <si>
    <t>WAKAME SALAD</t>
  </si>
  <si>
    <t>wakame dried</t>
  </si>
  <si>
    <t>smoked ponzu dressing</t>
  </si>
  <si>
    <t>white sesame seed</t>
  </si>
  <si>
    <t>DULSE SALAD</t>
  </si>
  <si>
    <t>Dulse</t>
  </si>
  <si>
    <t>TOUM</t>
  </si>
  <si>
    <t>SPICED RUB for 2.5 kg meat</t>
  </si>
  <si>
    <t>SPICE RUB</t>
  </si>
  <si>
    <t>korean chili powder</t>
  </si>
  <si>
    <t>thyme dried</t>
  </si>
  <si>
    <t>oregano dired</t>
  </si>
  <si>
    <t>rosemary dried</t>
  </si>
  <si>
    <t>Smoked bbq Sauce</t>
  </si>
  <si>
    <t>KETCHUP</t>
  </si>
  <si>
    <t>Glucose syrup</t>
  </si>
  <si>
    <t>smoked paprika piccante</t>
  </si>
  <si>
    <t>xantham powder</t>
  </si>
  <si>
    <t>TRUFFLE BUTTER</t>
  </si>
  <si>
    <t>french butter</t>
  </si>
  <si>
    <t>Truffle honey</t>
  </si>
  <si>
    <t>Pepper</t>
  </si>
  <si>
    <t>truffle paste</t>
  </si>
  <si>
    <t>DUKKAH</t>
  </si>
  <si>
    <t>white sesame</t>
  </si>
  <si>
    <t>oregano dried</t>
  </si>
  <si>
    <t>AJO BLANCO</t>
  </si>
  <si>
    <t>Almond whole</t>
  </si>
  <si>
    <t>sourdough</t>
  </si>
  <si>
    <t>SULTANA JAM</t>
  </si>
  <si>
    <t>Sultana</t>
  </si>
  <si>
    <t>FIG JAM</t>
  </si>
  <si>
    <t>Fig dried</t>
  </si>
  <si>
    <t>WHIPPED TOFU</t>
  </si>
  <si>
    <t>MAYU</t>
  </si>
  <si>
    <t>vegetbale oil</t>
  </si>
  <si>
    <t>SHITAKE DUXELLE</t>
  </si>
  <si>
    <t>CHILI OIL BASIC</t>
  </si>
  <si>
    <t>OT SATE</t>
  </si>
  <si>
    <t>mam hue</t>
  </si>
  <si>
    <t>annatto seed oil</t>
  </si>
  <si>
    <t>COCONUT YOGHURT</t>
  </si>
  <si>
    <t>yoghurt starter</t>
  </si>
  <si>
    <t>coconut milk</t>
  </si>
  <si>
    <t>CORIANDER &amp; MINT RAITA</t>
  </si>
  <si>
    <t>coconut yoghurt</t>
  </si>
  <si>
    <t>chili green thai</t>
  </si>
  <si>
    <t>MACADAMIA SAMBAL</t>
  </si>
  <si>
    <t>tomatoes</t>
  </si>
  <si>
    <t>macadamia</t>
  </si>
  <si>
    <t>ROASTED RICE POWDER</t>
  </si>
  <si>
    <t>rice jasmin</t>
  </si>
  <si>
    <t>lime leaf</t>
  </si>
  <si>
    <t>V LARB DRESSING</t>
  </si>
  <si>
    <t>SPRING ONION RELISH</t>
  </si>
  <si>
    <t>KATSUOBUSHI CREAM</t>
  </si>
  <si>
    <t>Katsuobushi</t>
  </si>
  <si>
    <t>TOMATO SUGO</t>
  </si>
  <si>
    <t>Tomato in tin</t>
  </si>
  <si>
    <t>Galic</t>
  </si>
  <si>
    <t>EVOO</t>
  </si>
  <si>
    <t>Basil, fresh</t>
  </si>
  <si>
    <t>RANCH DRESSING</t>
  </si>
  <si>
    <t>sour cream</t>
  </si>
  <si>
    <t>mayo</t>
  </si>
  <si>
    <t>dill</t>
  </si>
  <si>
    <t>parsley</t>
  </si>
  <si>
    <t>orageno</t>
  </si>
  <si>
    <t>SALA VERDE DRESSING</t>
  </si>
  <si>
    <t>flat parsley</t>
  </si>
  <si>
    <t>basil</t>
  </si>
  <si>
    <t>caper</t>
  </si>
  <si>
    <t>soak sultanat</t>
  </si>
  <si>
    <t>japanese rice vinegar</t>
  </si>
  <si>
    <t>evo</t>
  </si>
  <si>
    <t>DISH</t>
  </si>
  <si>
    <t>SALE</t>
  </si>
  <si>
    <t>SHARING PEOPLE NUMBER</t>
  </si>
  <si>
    <t xml:space="preserve">DISH </t>
  </si>
  <si>
    <t xml:space="preserve">TOTAL PER </t>
  </si>
  <si>
    <t xml:space="preserve">COST </t>
  </si>
  <si>
    <t>PER DISH</t>
  </si>
  <si>
    <t>SELECTION</t>
  </si>
  <si>
    <t>PAX</t>
  </si>
  <si>
    <t>IBERICO CHORIZO</t>
  </si>
  <si>
    <t>CAULIFLOWER POPCORN</t>
  </si>
  <si>
    <t>SOBRASADA</t>
  </si>
  <si>
    <t>PUMPKIN SALAD</t>
  </si>
  <si>
    <t>CEASAR SALAD</t>
  </si>
  <si>
    <t>BURRATA</t>
  </si>
  <si>
    <t>BBQ CARROT</t>
  </si>
  <si>
    <t>NDUJA PASTA</t>
  </si>
  <si>
    <t>BUCATINI PESTO</t>
  </si>
  <si>
    <t>CRAB PASTA</t>
  </si>
  <si>
    <t>SEABASS</t>
  </si>
  <si>
    <t>TIGER PRAWN</t>
  </si>
  <si>
    <t>HARISSA CHICKEN</t>
  </si>
  <si>
    <t>PORK SECRETO</t>
  </si>
  <si>
    <t>RIB EYE</t>
  </si>
  <si>
    <t>THE ONE</t>
  </si>
  <si>
    <t>THE RELOADED</t>
  </si>
  <si>
    <t>THE REVOLUTION</t>
  </si>
  <si>
    <t>BUTTER LETTUCE</t>
  </si>
  <si>
    <t>MASH</t>
  </si>
  <si>
    <t>BURNT CHEESE CAKE</t>
  </si>
  <si>
    <t>CHURROS</t>
  </si>
  <si>
    <t>NEW DESSERT</t>
  </si>
  <si>
    <t>MENU TOTAL COST</t>
  </si>
  <si>
    <t>VND</t>
  </si>
  <si>
    <t>SERVICE CHARGE 5%</t>
  </si>
  <si>
    <t>VAT 8%</t>
  </si>
  <si>
    <t>TOTAL NET</t>
  </si>
  <si>
    <t>NUMBER OF PAX</t>
  </si>
  <si>
    <t>FOOD COST</t>
  </si>
  <si>
    <t xml:space="preserve">This Menu is a guideline and the price a approximation of what will be the final price on the day more or less. </t>
  </si>
  <si>
    <t>As we are working with the season and market avaibility, the manu may vary on the day, We are trying our best to keep it as close as the original</t>
  </si>
  <si>
    <t xml:space="preserve">FOOD </t>
  </si>
  <si>
    <t>PRICE w freebies (2%)</t>
  </si>
  <si>
    <t>SELLING PRICE</t>
  </si>
  <si>
    <t>COST</t>
  </si>
  <si>
    <t>COST DESIRE</t>
  </si>
  <si>
    <t>net</t>
  </si>
  <si>
    <t>take in consideration</t>
  </si>
  <si>
    <t>BASED ON SELLING PRICE</t>
  </si>
  <si>
    <t>SALMON PICO DE GALLO</t>
  </si>
  <si>
    <t>COLD CUT</t>
  </si>
  <si>
    <t>CRISPY SQUID</t>
  </si>
  <si>
    <t>BONE MARROW &amp; LALOT CHIMICHURRI</t>
  </si>
  <si>
    <t>HUMMUS &amp; GREEK SALSA</t>
  </si>
  <si>
    <t>PICKLED MUSSELS</t>
  </si>
  <si>
    <t>COLD MUSSELS</t>
  </si>
  <si>
    <t>SOBRASSADA TARTARE</t>
  </si>
  <si>
    <t>BETTROOT SALAD</t>
  </si>
  <si>
    <t>BBQ ASPARAGUS</t>
  </si>
  <si>
    <t>SURCINE BY CEASAR</t>
  </si>
  <si>
    <t>ROCKET PESTO BUCATINI</t>
  </si>
  <si>
    <t xml:space="preserve">CRAB LINGUNI </t>
  </si>
  <si>
    <t>HALF CHICKEN</t>
  </si>
  <si>
    <t>WHOLE CHICKEN</t>
  </si>
  <si>
    <t>MASH POTATO</t>
  </si>
  <si>
    <t>FRIES</t>
  </si>
  <si>
    <t>FRIED POTATO WEDGES</t>
  </si>
  <si>
    <t>MELON CAKE</t>
  </si>
  <si>
    <t>FLAN CARAMEL</t>
  </si>
  <si>
    <t>MENU AVERAGE FOOD COST</t>
  </si>
  <si>
    <t>GOLDEN BERRY</t>
  </si>
  <si>
    <t>PREP 1</t>
  </si>
  <si>
    <t>sugar - white</t>
  </si>
  <si>
    <t>garlic cloves</t>
  </si>
  <si>
    <t>bird eye chili green</t>
  </si>
  <si>
    <t>peppercorns - black</t>
  </si>
  <si>
    <t>coriander seeds</t>
  </si>
  <si>
    <t>thyme leaves</t>
  </si>
  <si>
    <t>HA LONG OYSTER</t>
  </si>
  <si>
    <t>1 portion</t>
  </si>
  <si>
    <t>PTN WANTED</t>
  </si>
  <si>
    <t>cauliflower</t>
  </si>
  <si>
    <t>karaage flour</t>
  </si>
  <si>
    <t>mixed batter</t>
  </si>
  <si>
    <t>soy glazed</t>
  </si>
  <si>
    <t>\</t>
  </si>
  <si>
    <t>shiitake</t>
  </si>
  <si>
    <t>PICKLED SHIITAKE</t>
  </si>
  <si>
    <t>PREP 2</t>
  </si>
  <si>
    <t>shiitake pickled</t>
  </si>
  <si>
    <t>long red chili deseed</t>
  </si>
  <si>
    <t>SACHA SOY</t>
  </si>
  <si>
    <t>STRACCIATELLA</t>
  </si>
  <si>
    <t>KG</t>
  </si>
  <si>
    <t>PNT</t>
  </si>
  <si>
    <t>CHILI OIL</t>
  </si>
  <si>
    <t>PORK CHOP</t>
  </si>
  <si>
    <t>pork chop</t>
  </si>
  <si>
    <t>sage leaves</t>
  </si>
  <si>
    <t>juniper berries</t>
  </si>
  <si>
    <t>PREP 3</t>
  </si>
  <si>
    <t>pnt</t>
  </si>
  <si>
    <t>COCONUT SAGO</t>
  </si>
  <si>
    <t>tapiocal pearl</t>
  </si>
  <si>
    <t>coconut cream</t>
  </si>
  <si>
    <t>orange zest</t>
  </si>
  <si>
    <t>vanilla extract</t>
  </si>
  <si>
    <t>CARAMELIZED BANANA</t>
  </si>
  <si>
    <t>banana peeled</t>
  </si>
  <si>
    <t>PEANUT PRALINE</t>
  </si>
  <si>
    <t>roasted peanut</t>
  </si>
  <si>
    <t>SAGO</t>
  </si>
  <si>
    <t>ORANGE SEGMENT</t>
  </si>
  <si>
    <t>KIMCHI PASTE</t>
  </si>
  <si>
    <t>kimchi</t>
  </si>
  <si>
    <t>guchugaru</t>
  </si>
  <si>
    <t>MUSHROOM STOCK</t>
  </si>
  <si>
    <t xml:space="preserve">mushroom </t>
  </si>
  <si>
    <t>dried shiitake</t>
  </si>
  <si>
    <t>TARE</t>
  </si>
  <si>
    <t>miso - red</t>
  </si>
  <si>
    <t>KIMCHI ELMUSION</t>
  </si>
  <si>
    <t>mushroom stock</t>
  </si>
  <si>
    <t>tare</t>
  </si>
  <si>
    <t>GNOCCHETTI SARDI</t>
  </si>
  <si>
    <t>SHIMIJI MUSHROOM</t>
  </si>
  <si>
    <t>JAPANESE CHICKEN EGG</t>
  </si>
  <si>
    <t>VENTRECHE PLATE</t>
  </si>
  <si>
    <t>CUTTLE FISH</t>
  </si>
  <si>
    <t>cuttle fish</t>
  </si>
  <si>
    <t>MIXED FRESH HERB</t>
  </si>
  <si>
    <t>GINGER DRESSING</t>
  </si>
  <si>
    <t>YOUNG COCONUT</t>
  </si>
  <si>
    <t>TOMATO DRESSING</t>
  </si>
  <si>
    <t>RICE POWDER</t>
  </si>
  <si>
    <t>sticky rice</t>
  </si>
  <si>
    <t>lime leaves</t>
  </si>
  <si>
    <t>HEIRLOOM TOMATO</t>
  </si>
  <si>
    <t>SHALLOT</t>
  </si>
  <si>
    <t>RAU RAM</t>
  </si>
  <si>
    <t>RICE  CRACKER</t>
  </si>
  <si>
    <t>BUN RIEU JELLY</t>
  </si>
  <si>
    <t>CRAB MIX</t>
  </si>
  <si>
    <t>Ca Mau crab</t>
  </si>
  <si>
    <t>vinaigrette</t>
  </si>
  <si>
    <t>tomato diced</t>
  </si>
  <si>
    <t>kumquat juice</t>
  </si>
  <si>
    <t>mam nem</t>
  </si>
  <si>
    <t>sunflower oil</t>
  </si>
  <si>
    <t>KINH GIOI OIL</t>
  </si>
  <si>
    <t>DUCK LAPCHONG</t>
  </si>
  <si>
    <t>duck meat</t>
  </si>
  <si>
    <t>pork fat</t>
  </si>
  <si>
    <t>fermeted red rice</t>
  </si>
  <si>
    <t>DUCK BREAST</t>
  </si>
  <si>
    <t xml:space="preserve">Duck breast </t>
  </si>
  <si>
    <t>orange</t>
  </si>
  <si>
    <t>DUCK STOCK</t>
  </si>
  <si>
    <t>Duck bones</t>
  </si>
  <si>
    <t>dried shitake</t>
  </si>
  <si>
    <t>PICKING DUCK JUS</t>
  </si>
  <si>
    <t>picking duck</t>
  </si>
  <si>
    <t>red wine</t>
  </si>
  <si>
    <t>duck stock</t>
  </si>
  <si>
    <t>CANAPE 1</t>
  </si>
  <si>
    <t>CANAPE 2</t>
  </si>
  <si>
    <t>CRAB SALAD &amp; BUN RIEU JELLY</t>
  </si>
  <si>
    <t>OCTOPUS</t>
  </si>
  <si>
    <t>BBQ DUCK BREAST - LAPCHONG</t>
  </si>
  <si>
    <t xml:space="preserve">CHOCO </t>
  </si>
  <si>
    <t>TOTAL FOOD</t>
  </si>
  <si>
    <t>PRICE PER TICKET FOOD</t>
  </si>
  <si>
    <t>TITLE MENU NOSH</t>
  </si>
  <si>
    <t>CA MAU CRAB</t>
  </si>
  <si>
    <t>Bun Rieu jelly, tomato, crispy tofu, kinh gioi oil &amp; crab broth</t>
  </si>
  <si>
    <t>BBQ OCTOPUS</t>
  </si>
  <si>
    <t>chimichurri, sturdy vegetables, romesco sauce, shrimp powder</t>
  </si>
  <si>
    <t>AGED BARBARY DUCK MAGRET</t>
  </si>
  <si>
    <t>duck lap cheong , pickled shiitake, peking duck jus</t>
  </si>
  <si>
    <t>CHOCOLATE MOUSSE</t>
  </si>
  <si>
    <t>pork pate, truffle salt, dollop whipper cream</t>
  </si>
  <si>
    <t>BRAISED BEEF TOUNGE</t>
  </si>
  <si>
    <t>beef tounge</t>
  </si>
  <si>
    <t>bo kho spice</t>
  </si>
  <si>
    <t>chinese black carnamon</t>
  </si>
  <si>
    <t>THAI BASIL SALSA VERDE</t>
  </si>
  <si>
    <t xml:space="preserve">Thai basil    </t>
  </si>
  <si>
    <t>Sawtooth coriander</t>
  </si>
  <si>
    <t>green chili</t>
  </si>
  <si>
    <t>roasted garlic puree</t>
  </si>
  <si>
    <t>fish sauce gastric</t>
  </si>
  <si>
    <t>roasted peanuts</t>
  </si>
  <si>
    <t>PICKLED BB CARROT</t>
  </si>
  <si>
    <t>BB carrot</t>
  </si>
  <si>
    <t xml:space="preserve">TOSTADA </t>
  </si>
  <si>
    <t>GIA CAY</t>
  </si>
  <si>
    <t>pork rib</t>
  </si>
  <si>
    <t>coconut water</t>
  </si>
  <si>
    <t>shrim paste</t>
  </si>
  <si>
    <t>raw peanuts</t>
  </si>
  <si>
    <t>STICKY RICE</t>
  </si>
  <si>
    <t>LEMONGRASS</t>
  </si>
  <si>
    <t>RAZOR CLAMS</t>
  </si>
  <si>
    <t>razor clams</t>
  </si>
  <si>
    <t>SPRING ONION  PUREE</t>
  </si>
  <si>
    <t>oil</t>
  </si>
  <si>
    <t>SPRING ONION FOAM</t>
  </si>
  <si>
    <t>spring onion puree</t>
  </si>
  <si>
    <t xml:space="preserve">PEANUT </t>
  </si>
  <si>
    <t>FISH SAUCE VINAIGRTTE</t>
  </si>
  <si>
    <t>BO KHO TOSTADA</t>
  </si>
  <si>
    <t>GRILLED &amp; CHIILED EGGPLANT</t>
  </si>
  <si>
    <t>FRIED FROG LEG</t>
  </si>
  <si>
    <t>BUN CA NGU</t>
  </si>
  <si>
    <t>FLAN CARAMEL CPSD</t>
  </si>
  <si>
    <t>GOI CA TRICH</t>
  </si>
  <si>
    <t>sardines filet</t>
  </si>
  <si>
    <t>vinegar</t>
  </si>
  <si>
    <t>PICKLED LIQUID</t>
  </si>
  <si>
    <t>GREEN TOMATO PICKLED</t>
  </si>
  <si>
    <t>T</t>
  </si>
  <si>
    <t>SATE</t>
  </si>
  <si>
    <t>chili</t>
  </si>
  <si>
    <t>korean chilli flakes</t>
  </si>
  <si>
    <t>canona oil</t>
  </si>
  <si>
    <t>TOMATO SATE</t>
  </si>
  <si>
    <t>sundried tomato</t>
  </si>
  <si>
    <t>sate</t>
  </si>
  <si>
    <t>SUNDRIED TOMATO</t>
  </si>
  <si>
    <t>mixed cherry tomato</t>
  </si>
  <si>
    <t>sate oil</t>
  </si>
  <si>
    <t>LOCAL HERB</t>
  </si>
  <si>
    <t>CANH CHUA</t>
  </si>
  <si>
    <t>rock fish</t>
  </si>
  <si>
    <t>potato</t>
  </si>
  <si>
    <t>garlic crush</t>
  </si>
  <si>
    <t>ricard</t>
  </si>
  <si>
    <t>pine apple</t>
  </si>
  <si>
    <t>PINEAPPLE RELISH</t>
  </si>
  <si>
    <t>pineapple</t>
  </si>
  <si>
    <t>SOUS VIDE TROUT</t>
  </si>
  <si>
    <t>sapa trout</t>
  </si>
  <si>
    <t>SAPA TROUT</t>
  </si>
  <si>
    <t>RAU OM OIL</t>
  </si>
  <si>
    <t>CONFIT TOMATO</t>
  </si>
  <si>
    <t xml:space="preserve">BÁNH BÒ </t>
  </si>
  <si>
    <t>coconut oil</t>
  </si>
  <si>
    <t>tapioca flour</t>
  </si>
  <si>
    <t>rice flour</t>
  </si>
  <si>
    <t>coconut  cream</t>
  </si>
  <si>
    <t>PAINPERDU BATTER</t>
  </si>
  <si>
    <t>coco milk</t>
  </si>
  <si>
    <t>BANH BO NUONG</t>
  </si>
  <si>
    <t>PLUM SALAD</t>
  </si>
  <si>
    <t>COCO ICE CREAM</t>
  </si>
  <si>
    <t>COCONUT FLAKES</t>
  </si>
  <si>
    <t>NEM CHUA</t>
  </si>
  <si>
    <t>minced pork</t>
  </si>
  <si>
    <t>cooked pork skin</t>
  </si>
  <si>
    <t>cooked sticky rice</t>
  </si>
  <si>
    <t>pork seasoning</t>
  </si>
  <si>
    <t>HN PLUM - CHILI JAM</t>
  </si>
  <si>
    <t>BONITO FILET</t>
  </si>
  <si>
    <t>bonito fish</t>
  </si>
  <si>
    <t>CURE BONITO</t>
  </si>
  <si>
    <t>lime zest</t>
  </si>
  <si>
    <t>bonito filet</t>
  </si>
  <si>
    <t>PEANUTS-FISHSAUCE VINAIGRETTE</t>
  </si>
  <si>
    <t>red chili</t>
  </si>
  <si>
    <t>toasted peanut</t>
  </si>
  <si>
    <t>kumquat</t>
  </si>
  <si>
    <t>MUSTARD LEVEAS</t>
  </si>
  <si>
    <t>BEETROOT NOODLES</t>
  </si>
  <si>
    <t>light soy</t>
  </si>
  <si>
    <t>VEG STOCK</t>
  </si>
  <si>
    <t>BEETROOT NAGE</t>
  </si>
  <si>
    <t>veg stock</t>
  </si>
  <si>
    <t>soy</t>
  </si>
  <si>
    <t>BEETROOT  BROTH</t>
  </si>
  <si>
    <t>DILL OIL</t>
  </si>
  <si>
    <t>ECH</t>
  </si>
  <si>
    <t>RICE &amp; KATSU FOAM</t>
  </si>
  <si>
    <t>rice</t>
  </si>
  <si>
    <t>gelatin leaves</t>
  </si>
  <si>
    <t>PLUM GEL</t>
  </si>
  <si>
    <t>plum juice</t>
  </si>
  <si>
    <t>agar agar</t>
  </si>
  <si>
    <t>SAKE SYRUP</t>
  </si>
  <si>
    <t>mua sake</t>
  </si>
  <si>
    <t>SOAKED BABA CAKE</t>
  </si>
  <si>
    <t>baba cake</t>
  </si>
  <si>
    <t>sake syrup</t>
  </si>
  <si>
    <t>HN PLUM</t>
  </si>
  <si>
    <t>KHO QUET</t>
  </si>
  <si>
    <t>melted pork fat</t>
  </si>
  <si>
    <t>kho quet paste</t>
  </si>
  <si>
    <t>TEMPURA BATTER</t>
  </si>
  <si>
    <t>ice water</t>
  </si>
  <si>
    <t>corn flour</t>
  </si>
  <si>
    <t xml:space="preserve">egg </t>
  </si>
  <si>
    <t>baking soda</t>
  </si>
  <si>
    <t>VEG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</si>
</sst>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_);_(@_)"/>
    <numFmt numFmtId="168" formatCode="_(&quot;₫&quot;* #,##0_);_(&quot;₫&quot;* \(#,##0\);_(&quot;₫&quot;* &quot;-&quot;_);_(@_)"/>
    <numFmt numFmtId="169" formatCode="_(* #,##0.000_);_(* \(#,##0.000\);_(* &quot;-&quot;???_);_(@_)"/>
    <numFmt numFmtId="170" formatCode="_-* #,##0\ &quot;₫&quot;_-;\-* #,##0\ &quot;₫&quot;_-;_-* &quot;-&quot;\ &quot;₫&quot;_-;_-@"/>
    <numFmt numFmtId="171" formatCode="&quot;₫&quot;#,##0"/>
    <numFmt numFmtId="172" formatCode="0.00_ "/>
    <numFmt numFmtId="173" formatCode="_ * #,##0.00_ ;_ * \-#,##0.00_ ;_ * &quot;-&quot;??_ ;_ @_ "/>
  </numFmts>
  <fonts count="21">
    <font>
      <sz val="12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b/>
      <sz val="14.0"/>
      <color theme="1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b/>
      <sz val="14.0"/>
      <color rgb="FF000000"/>
      <name val="Calibri"/>
    </font>
    <font>
      <sz val="12.0"/>
      <color theme="1"/>
      <name val="Cambria"/>
    </font>
    <font>
      <sz val="14.0"/>
      <color theme="1"/>
      <name val="Calibri"/>
    </font>
    <font>
      <b/>
      <sz val="10.0"/>
      <color rgb="FF000000"/>
      <name val="Calibri"/>
    </font>
    <font>
      <b/>
      <sz val="26.0"/>
      <color theme="1"/>
      <name val="Calibri"/>
    </font>
    <font>
      <b/>
      <sz val="24.0"/>
      <color rgb="FF000000"/>
      <name val="Calibri"/>
    </font>
    <font>
      <b/>
      <sz val="18.0"/>
      <color theme="1"/>
      <name val="Calibri"/>
    </font>
    <font>
      <b/>
      <sz val="16.0"/>
      <color theme="1"/>
      <name val="Calibri"/>
    </font>
    <font>
      <sz val="16.0"/>
      <color theme="1"/>
      <name val="Calibri"/>
    </font>
    <font>
      <b/>
      <sz val="16.0"/>
      <color rgb="FFFF0000"/>
      <name val="Calibri"/>
    </font>
    <font>
      <sz val="16.0"/>
      <color rgb="FFFF0000"/>
      <name val="Calibri"/>
    </font>
    <font>
      <b/>
      <sz val="24.0"/>
      <color theme="1"/>
      <name val="Calibri"/>
    </font>
    <font>
      <b/>
      <sz val="16.0"/>
      <color rgb="FF000000"/>
      <name val="Calibri"/>
    </font>
    <font>
      <color theme="1"/>
      <name val="Calibri"/>
      <scheme val="minor"/>
    </font>
  </fonts>
  <fills count="22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D8E4BC"/>
        <bgColor rgb="FFD8E4BC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rgb="FFC2D69B"/>
      </patternFill>
    </fill>
    <fill>
      <patternFill patternType="solid">
        <fgColor rgb="FF8DB3E2"/>
        <bgColor rgb="FF8DB3E2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FCE4D6"/>
        <bgColor rgb="FFFCE4D6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ABF8F"/>
        <bgColor rgb="FFFABF8F"/>
      </patternFill>
    </fill>
    <fill>
      <patternFill patternType="solid">
        <fgColor rgb="FF548DD4"/>
        <bgColor rgb="FF548DD4"/>
      </patternFill>
    </fill>
    <fill>
      <patternFill patternType="solid">
        <fgColor rgb="FFE36C09"/>
        <bgColor rgb="FFE36C09"/>
      </patternFill>
    </fill>
  </fills>
  <borders count="4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thick">
        <color rgb="FF000000"/>
      </right>
      <top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ck">
        <color rgb="FF000000"/>
      </right>
    </border>
    <border>
      <left style="thick">
        <color rgb="FF000000"/>
      </left>
      <right style="medium">
        <color rgb="FF000000"/>
      </right>
      <top/>
      <bottom style="thick">
        <color rgb="FF000000"/>
      </bottom>
    </border>
    <border>
      <left style="medium">
        <color rgb="FF000000"/>
      </left>
      <right style="medium">
        <color rgb="FF000000"/>
      </right>
      <top/>
      <bottom style="thick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</border>
    <border>
      <left style="thin">
        <color rgb="FF000000"/>
      </left>
      <righ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/>
      <top/>
      <bottom/>
    </border>
    <border>
      <left/>
      <right/>
      <top style="thin">
        <color rgb="FF000000"/>
      </top>
    </border>
    <border>
      <left/>
      <right/>
    </border>
    <border>
      <left/>
      <right/>
      <bottom/>
    </border>
    <border>
      <left/>
      <right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thin">
        <color rgb="FF000000"/>
      </left>
      <top style="thin">
        <color rgb="FF000000"/>
      </top>
    </border>
    <border>
      <left style="thick">
        <color rgb="FF000000"/>
      </left>
      <right style="medium">
        <color rgb="FF000000"/>
      </right>
      <top/>
    </border>
  </borders>
  <cellStyleXfs count="1">
    <xf borderId="0" fillId="0" fontId="0" numFmtId="0" applyAlignment="1" applyFont="1"/>
  </cellStyleXfs>
  <cellXfs count="2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" fillId="2" fontId="1" numFmtId="0" xfId="0" applyAlignment="1" applyBorder="1" applyFill="1" applyFont="1">
      <alignment horizontal="center" vertical="center"/>
    </xf>
    <xf borderId="2" fillId="0" fontId="1" numFmtId="0" xfId="0" applyBorder="1" applyFont="1"/>
    <xf borderId="1" fillId="0" fontId="2" numFmtId="0" xfId="0" applyAlignment="1" applyBorder="1" applyFont="1">
      <alignment horizontal="center"/>
    </xf>
    <xf borderId="1" fillId="0" fontId="2" numFmtId="2" xfId="0" applyAlignment="1" applyBorder="1" applyFont="1" applyNumberFormat="1">
      <alignment horizontal="center"/>
    </xf>
    <xf borderId="1" fillId="0" fontId="2" numFmtId="2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1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2" numFmtId="0" xfId="0" applyBorder="1" applyFont="1"/>
    <xf borderId="4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3" fillId="0" fontId="2" numFmtId="2" xfId="0" applyAlignment="1" applyBorder="1" applyFont="1" applyNumberFormat="1">
      <alignment horizontal="center"/>
    </xf>
    <xf borderId="4" fillId="0" fontId="2" numFmtId="0" xfId="0" applyAlignment="1" applyBorder="1" applyFont="1">
      <alignment vertical="center"/>
    </xf>
    <xf borderId="5" fillId="0" fontId="4" numFmtId="0" xfId="0" applyBorder="1" applyFont="1"/>
    <xf borderId="6" fillId="0" fontId="2" numFmtId="0" xfId="0" applyAlignment="1" applyBorder="1" applyFont="1">
      <alignment horizontal="left"/>
    </xf>
    <xf borderId="6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2" numFmtId="2" xfId="0" applyAlignment="1" applyBorder="1" applyFont="1" applyNumberFormat="1">
      <alignment horizontal="center"/>
    </xf>
    <xf borderId="7" fillId="3" fontId="5" numFmtId="0" xfId="0" applyBorder="1" applyFill="1" applyFont="1"/>
    <xf borderId="3" fillId="0" fontId="2" numFmtId="2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center" vertical="center"/>
    </xf>
    <xf borderId="3" fillId="0" fontId="3" numFmtId="2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3" fillId="0" fontId="6" numFmtId="0" xfId="0" applyAlignment="1" applyBorder="1" applyFont="1">
      <alignment horizontal="center"/>
    </xf>
    <xf borderId="4" fillId="0" fontId="1" numFmtId="0" xfId="0" applyBorder="1" applyFont="1"/>
    <xf borderId="3" fillId="0" fontId="3" numFmtId="1" xfId="0" applyAlignment="1" applyBorder="1" applyFont="1" applyNumberFormat="1">
      <alignment horizontal="center" vertical="center"/>
    </xf>
    <xf borderId="8" fillId="4" fontId="2" numFmtId="2" xfId="0" applyAlignment="1" applyBorder="1" applyFill="1" applyFont="1" applyNumberFormat="1">
      <alignment horizontal="center"/>
    </xf>
    <xf borderId="1" fillId="2" fontId="2" numFmtId="0" xfId="0" applyAlignment="1" applyBorder="1" applyFont="1">
      <alignment horizontal="center" vertical="center"/>
    </xf>
    <xf borderId="3" fillId="0" fontId="1" numFmtId="0" xfId="0" applyBorder="1" applyFont="1"/>
    <xf borderId="3" fillId="0" fontId="2" numFmtId="0" xfId="0" applyBorder="1" applyFont="1"/>
    <xf borderId="3" fillId="0" fontId="2" numFmtId="0" xfId="0" applyAlignment="1" applyBorder="1" applyFont="1">
      <alignment horizontal="left"/>
    </xf>
    <xf borderId="5" fillId="0" fontId="2" numFmtId="0" xfId="0" applyAlignment="1" applyBorder="1" applyFont="1">
      <alignment horizontal="left"/>
    </xf>
    <xf borderId="1" fillId="0" fontId="3" numFmtId="2" xfId="0" applyAlignment="1" applyBorder="1" applyFont="1" applyNumberFormat="1">
      <alignment horizontal="center" vertical="center"/>
    </xf>
    <xf borderId="4" fillId="0" fontId="5" numFmtId="0" xfId="0" applyBorder="1" applyFont="1"/>
    <xf borderId="4" fillId="0" fontId="6" numFmtId="0" xfId="0" applyAlignment="1" applyBorder="1" applyFont="1">
      <alignment horizontal="center"/>
    </xf>
    <xf borderId="4" fillId="0" fontId="6" numFmtId="2" xfId="0" applyAlignment="1" applyBorder="1" applyFont="1" applyNumberFormat="1">
      <alignment horizontal="center"/>
    </xf>
    <xf borderId="3" fillId="0" fontId="6" numFmtId="2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center" vertical="center"/>
    </xf>
    <xf borderId="3" fillId="0" fontId="7" numFmtId="2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center" vertical="center"/>
    </xf>
    <xf borderId="0" fillId="0" fontId="6" numFmtId="0" xfId="0" applyFont="1"/>
    <xf borderId="4" fillId="0" fontId="6" numFmtId="0" xfId="0" applyBorder="1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vertical="center"/>
    </xf>
    <xf borderId="6" fillId="0" fontId="6" numFmtId="0" xfId="0" applyAlignment="1" applyBorder="1" applyFont="1">
      <alignment horizontal="left"/>
    </xf>
    <xf borderId="6" fillId="0" fontId="6" numFmtId="0" xfId="0" applyAlignment="1" applyBorder="1" applyFont="1">
      <alignment horizontal="center"/>
    </xf>
    <xf borderId="6" fillId="0" fontId="6" numFmtId="2" xfId="0" applyAlignment="1" applyBorder="1" applyFont="1" applyNumberFormat="1">
      <alignment horizontal="center"/>
    </xf>
    <xf borderId="0" fillId="0" fontId="3" numFmtId="0" xfId="0" applyAlignment="1" applyFont="1">
      <alignment horizontal="center" vertical="center"/>
    </xf>
    <xf borderId="9" fillId="5" fontId="3" numFmtId="0" xfId="0" applyAlignment="1" applyBorder="1" applyFill="1" applyFont="1">
      <alignment horizontal="left"/>
    </xf>
    <xf borderId="10" fillId="0" fontId="3" numFmtId="0" xfId="0" applyAlignment="1" applyBorder="1" applyFont="1">
      <alignment horizontal="center"/>
    </xf>
    <xf borderId="10" fillId="6" fontId="3" numFmtId="0" xfId="0" applyAlignment="1" applyBorder="1" applyFill="1" applyFont="1">
      <alignment horizontal="center"/>
    </xf>
    <xf borderId="10" fillId="7" fontId="3" numFmtId="0" xfId="0" applyAlignment="1" applyBorder="1" applyFill="1" applyFont="1">
      <alignment horizontal="center"/>
    </xf>
    <xf borderId="10" fillId="8" fontId="3" numFmtId="0" xfId="0" applyAlignment="1" applyBorder="1" applyFill="1" applyFont="1">
      <alignment horizontal="center"/>
    </xf>
    <xf borderId="11" fillId="9" fontId="3" numFmtId="0" xfId="0" applyAlignment="1" applyBorder="1" applyFill="1" applyFont="1">
      <alignment horizontal="center"/>
    </xf>
    <xf borderId="0" fillId="0" fontId="3" numFmtId="0" xfId="0" applyFont="1"/>
    <xf borderId="12" fillId="10" fontId="3" numFmtId="0" xfId="0" applyAlignment="1" applyBorder="1" applyFill="1" applyFont="1">
      <alignment horizontal="left"/>
    </xf>
    <xf borderId="13" fillId="4" fontId="2" numFmtId="0" xfId="0" applyAlignment="1" applyBorder="1" applyFont="1">
      <alignment horizontal="center"/>
    </xf>
    <xf borderId="13" fillId="11" fontId="2" numFmtId="0" xfId="0" applyAlignment="1" applyBorder="1" applyFill="1" applyFont="1">
      <alignment horizontal="center"/>
    </xf>
    <xf borderId="14" fillId="12" fontId="2" numFmtId="2" xfId="0" applyAlignment="1" applyBorder="1" applyFill="1" applyFont="1" applyNumberFormat="1">
      <alignment horizontal="center" vertical="center"/>
    </xf>
    <xf borderId="14" fillId="13" fontId="2" numFmtId="9" xfId="0" applyAlignment="1" applyBorder="1" applyFill="1" applyFont="1" applyNumberFormat="1">
      <alignment horizontal="center" vertical="center"/>
    </xf>
    <xf borderId="15" fillId="9" fontId="2" numFmtId="2" xfId="0" applyAlignment="1" applyBorder="1" applyFont="1" applyNumberFormat="1">
      <alignment horizontal="center" vertical="center"/>
    </xf>
    <xf borderId="12" fillId="10" fontId="2" numFmtId="0" xfId="0" applyAlignment="1" applyBorder="1" applyFont="1">
      <alignment horizontal="left"/>
    </xf>
    <xf borderId="16" fillId="0" fontId="4" numFmtId="0" xfId="0" applyBorder="1" applyFont="1"/>
    <xf borderId="17" fillId="0" fontId="4" numFmtId="0" xfId="0" applyBorder="1" applyFont="1"/>
    <xf borderId="13" fillId="4" fontId="2" numFmtId="2" xfId="0" applyAlignment="1" applyBorder="1" applyFont="1" applyNumberFormat="1">
      <alignment horizontal="center"/>
    </xf>
    <xf borderId="13" fillId="11" fontId="2" numFmtId="2" xfId="0" applyAlignment="1" applyBorder="1" applyFont="1" applyNumberFormat="1">
      <alignment horizontal="center"/>
    </xf>
    <xf borderId="18" fillId="10" fontId="2" numFmtId="0" xfId="0" applyBorder="1" applyFont="1"/>
    <xf borderId="19" fillId="4" fontId="2" numFmtId="0" xfId="0" applyAlignment="1" applyBorder="1" applyFont="1">
      <alignment horizontal="center"/>
    </xf>
    <xf borderId="19" fillId="11" fontId="2" numFmtId="0" xfId="0" applyAlignment="1" applyBorder="1" applyFont="1">
      <alignment horizontal="center"/>
    </xf>
    <xf borderId="20" fillId="0" fontId="4" numFmtId="0" xfId="0" applyBorder="1" applyFont="1"/>
    <xf borderId="21" fillId="0" fontId="4" numFmtId="0" xfId="0" applyBorder="1" applyFont="1"/>
    <xf borderId="22" fillId="2" fontId="1" numFmtId="0" xfId="0" applyAlignment="1" applyBorder="1" applyFont="1">
      <alignment horizontal="center" vertical="center"/>
    </xf>
    <xf borderId="23" fillId="3" fontId="5" numFmtId="0" xfId="0" applyBorder="1" applyFont="1"/>
    <xf borderId="24" fillId="0" fontId="4" numFmtId="0" xfId="0" applyBorder="1" applyFont="1"/>
    <xf borderId="3" fillId="0" fontId="2" numFmtId="0" xfId="0" applyAlignment="1" applyBorder="1" applyFont="1">
      <alignment vertical="center"/>
    </xf>
    <xf borderId="25" fillId="0" fontId="4" numFmtId="0" xfId="0" applyBorder="1" applyFont="1"/>
    <xf borderId="5" fillId="0" fontId="2" numFmtId="0" xfId="0" applyAlignment="1" applyBorder="1" applyFont="1">
      <alignment vertical="center"/>
    </xf>
    <xf borderId="7" fillId="14" fontId="1" numFmtId="0" xfId="0" applyBorder="1" applyFill="1" applyFont="1"/>
    <xf borderId="1" fillId="0" fontId="2" numFmtId="164" xfId="0" applyAlignment="1" applyBorder="1" applyFont="1" applyNumberFormat="1">
      <alignment horizontal="center"/>
    </xf>
    <xf borderId="1" fillId="0" fontId="2" numFmtId="164" xfId="0" applyAlignment="1" applyBorder="1" applyFont="1" applyNumberFormat="1">
      <alignment horizontal="center" vertical="center"/>
    </xf>
    <xf borderId="1" fillId="0" fontId="3" numFmtId="164" xfId="0" applyAlignment="1" applyBorder="1" applyFont="1" applyNumberFormat="1">
      <alignment horizontal="center" vertical="center"/>
    </xf>
    <xf borderId="3" fillId="0" fontId="2" numFmtId="164" xfId="0" applyAlignment="1" applyBorder="1" applyFont="1" applyNumberFormat="1">
      <alignment horizontal="center"/>
    </xf>
    <xf borderId="0" fillId="0" fontId="6" numFmtId="0" xfId="0" applyAlignment="1" applyFont="1">
      <alignment horizontal="left" vertical="center"/>
    </xf>
    <xf borderId="5" fillId="0" fontId="2" numFmtId="164" xfId="0" applyAlignment="1" applyBorder="1" applyFont="1" applyNumberFormat="1">
      <alignment horizontal="center"/>
    </xf>
    <xf borderId="3" fillId="0" fontId="2" numFmtId="165" xfId="0" applyAlignment="1" applyBorder="1" applyFont="1" applyNumberFormat="1">
      <alignment horizontal="center"/>
    </xf>
    <xf borderId="4" fillId="0" fontId="8" numFmtId="0" xfId="0" applyAlignment="1" applyBorder="1" applyFont="1">
      <alignment vertical="center"/>
    </xf>
    <xf borderId="26" fillId="0" fontId="2" numFmtId="0" xfId="0" applyAlignment="1" applyBorder="1" applyFont="1">
      <alignment horizontal="left"/>
    </xf>
    <xf borderId="3" fillId="0" fontId="2" numFmtId="1" xfId="0" applyAlignment="1" applyBorder="1" applyFont="1" applyNumberFormat="1">
      <alignment horizontal="center"/>
    </xf>
    <xf borderId="1" fillId="0" fontId="9" numFmtId="164" xfId="0" applyAlignment="1" applyBorder="1" applyFont="1" applyNumberFormat="1">
      <alignment horizontal="center" vertical="center"/>
    </xf>
    <xf borderId="1" fillId="0" fontId="9" numFmtId="0" xfId="0" applyAlignment="1" applyBorder="1" applyFont="1">
      <alignment horizontal="center" vertical="center"/>
    </xf>
    <xf borderId="27" fillId="4" fontId="2" numFmtId="0" xfId="0" applyAlignment="1" applyBorder="1" applyFont="1">
      <alignment horizontal="center" vertical="center"/>
    </xf>
    <xf borderId="28" fillId="4" fontId="2" numFmtId="0" xfId="0" applyAlignment="1" applyBorder="1" applyFont="1">
      <alignment vertical="center"/>
    </xf>
    <xf borderId="1" fillId="2" fontId="1" numFmtId="0" xfId="0" applyAlignment="1" applyBorder="1" applyFont="1">
      <alignment horizontal="center" shrinkToFit="0" vertical="center" wrapText="1"/>
    </xf>
    <xf borderId="27" fillId="15" fontId="10" numFmtId="0" xfId="0" applyAlignment="1" applyBorder="1" applyFill="1" applyFont="1">
      <alignment horizontal="center" vertical="center"/>
    </xf>
    <xf borderId="3" fillId="0" fontId="6" numFmtId="4" xfId="0" applyAlignment="1" applyBorder="1" applyFont="1" applyNumberFormat="1">
      <alignment horizontal="center" vertical="center"/>
    </xf>
    <xf borderId="3" fillId="0" fontId="7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/>
    </xf>
    <xf borderId="12" fillId="10" fontId="2" numFmtId="0" xfId="0" applyBorder="1" applyFont="1"/>
    <xf borderId="23" fillId="3" fontId="1" numFmtId="0" xfId="0" applyBorder="1" applyFont="1"/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left" vertical="center"/>
    </xf>
    <xf borderId="4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left" vertical="center"/>
    </xf>
    <xf borderId="4" fillId="0" fontId="2" numFmtId="2" xfId="0" applyAlignment="1" applyBorder="1" applyFont="1" applyNumberFormat="1">
      <alignment horizontal="center" vertical="center"/>
    </xf>
    <xf borderId="4" fillId="0" fontId="4" numFmtId="0" xfId="0" applyBorder="1" applyFont="1"/>
    <xf borderId="0" fillId="0" fontId="2" numFmtId="2" xfId="0" applyAlignment="1" applyFont="1" applyNumberFormat="1">
      <alignment horizontal="center"/>
    </xf>
    <xf borderId="26" fillId="0" fontId="2" numFmtId="0" xfId="0" applyAlignment="1" applyBorder="1" applyFont="1">
      <alignment horizontal="center"/>
    </xf>
    <xf borderId="6" fillId="0" fontId="4" numFmtId="0" xfId="0" applyBorder="1" applyFont="1"/>
    <xf borderId="0" fillId="0" fontId="2" numFmtId="164" xfId="0" applyFont="1" applyNumberFormat="1"/>
    <xf borderId="1" fillId="0" fontId="1" numFmtId="164" xfId="0" applyAlignment="1" applyBorder="1" applyFont="1" applyNumberFormat="1">
      <alignment horizontal="center"/>
    </xf>
    <xf borderId="8" fillId="4" fontId="2" numFmtId="164" xfId="0" applyAlignment="1" applyBorder="1" applyFont="1" applyNumberFormat="1">
      <alignment horizontal="center"/>
    </xf>
    <xf borderId="29" fillId="2" fontId="1" numFmtId="0" xfId="0" applyAlignment="1" applyBorder="1" applyFont="1">
      <alignment horizontal="center" vertical="center"/>
    </xf>
    <xf borderId="30" fillId="0" fontId="4" numFmtId="0" xfId="0" applyBorder="1" applyFont="1"/>
    <xf borderId="31" fillId="0" fontId="4" numFmtId="0" xfId="0" applyBorder="1" applyFont="1"/>
    <xf borderId="0" fillId="0" fontId="2" numFmtId="9" xfId="0" applyFont="1" applyNumberFormat="1"/>
    <xf borderId="32" fillId="0" fontId="4" numFmtId="0" xfId="0" applyBorder="1" applyFont="1"/>
    <xf borderId="28" fillId="4" fontId="2" numFmtId="0" xfId="0" applyBorder="1" applyFont="1"/>
    <xf borderId="1" fillId="0" fontId="1" numFmtId="164" xfId="0" applyAlignment="1" applyBorder="1" applyFont="1" applyNumberFormat="1">
      <alignment horizontal="center" vertical="center"/>
    </xf>
    <xf borderId="1" fillId="0" fontId="1" numFmtId="0" xfId="0" applyBorder="1" applyFont="1"/>
    <xf borderId="33" fillId="0" fontId="2" numFmtId="0" xfId="0" applyBorder="1" applyFont="1"/>
    <xf borderId="7" fillId="3" fontId="1" numFmtId="0" xfId="0" applyBorder="1" applyFont="1"/>
    <xf borderId="4" fillId="0" fontId="2" numFmtId="164" xfId="0" applyAlignment="1" applyBorder="1" applyFont="1" applyNumberFormat="1">
      <alignment horizontal="center"/>
    </xf>
    <xf borderId="33" fillId="0" fontId="2" numFmtId="0" xfId="0" applyAlignment="1" applyBorder="1" applyFont="1">
      <alignment horizontal="center"/>
    </xf>
    <xf borderId="34" fillId="0" fontId="2" numFmtId="0" xfId="0" applyAlignment="1" applyBorder="1" applyFont="1">
      <alignment horizontal="center"/>
    </xf>
    <xf borderId="6" fillId="0" fontId="2" numFmtId="164" xfId="0" applyAlignment="1" applyBorder="1" applyFont="1" applyNumberFormat="1">
      <alignment horizontal="center"/>
    </xf>
    <xf borderId="0" fillId="0" fontId="2" numFmtId="0" xfId="0" applyAlignment="1" applyFont="1">
      <alignment horizontal="left"/>
    </xf>
    <xf borderId="35" fillId="0" fontId="11" numFmtId="0" xfId="0" applyAlignment="1" applyBorder="1" applyFont="1">
      <alignment horizontal="center" shrinkToFit="0" wrapText="1"/>
    </xf>
    <xf borderId="35" fillId="0" fontId="4" numFmtId="0" xfId="0" applyBorder="1" applyFont="1"/>
    <xf borderId="36" fillId="0" fontId="12" numFmtId="0" xfId="0" applyAlignment="1" applyBorder="1" applyFont="1">
      <alignment horizontal="center" vertical="center"/>
    </xf>
    <xf borderId="36" fillId="0" fontId="7" numFmtId="166" xfId="0" applyAlignment="1" applyBorder="1" applyFont="1" applyNumberFormat="1">
      <alignment horizontal="center" vertical="center"/>
    </xf>
    <xf borderId="36" fillId="0" fontId="7" numFmtId="167" xfId="0" applyAlignment="1" applyBorder="1" applyFont="1" applyNumberFormat="1">
      <alignment horizontal="center" vertical="center"/>
    </xf>
    <xf borderId="37" fillId="0" fontId="4" numFmtId="0" xfId="0" applyBorder="1" applyFont="1"/>
    <xf borderId="16" fillId="0" fontId="3" numFmtId="166" xfId="0" applyAlignment="1" applyBorder="1" applyFont="1" applyNumberFormat="1">
      <alignment horizontal="center" vertical="center"/>
    </xf>
    <xf borderId="37" fillId="0" fontId="3" numFmtId="167" xfId="0" applyAlignment="1" applyBorder="1" applyFont="1" applyNumberFormat="1">
      <alignment horizontal="center" vertical="center"/>
    </xf>
    <xf borderId="37" fillId="0" fontId="3" numFmtId="166" xfId="0" applyAlignment="1" applyBorder="1" applyFont="1" applyNumberFormat="1">
      <alignment horizontal="center" vertical="center"/>
    </xf>
    <xf borderId="38" fillId="0" fontId="1" numFmtId="0" xfId="0" applyAlignment="1" applyBorder="1" applyFont="1">
      <alignment horizontal="center" vertical="center"/>
    </xf>
    <xf borderId="38" fillId="9" fontId="13" numFmtId="166" xfId="0" applyAlignment="1" applyBorder="1" applyFont="1" applyNumberFormat="1">
      <alignment horizontal="center" vertical="center"/>
    </xf>
    <xf borderId="38" fillId="0" fontId="14" numFmtId="167" xfId="0" applyAlignment="1" applyBorder="1" applyFont="1" applyNumberFormat="1">
      <alignment horizontal="center" vertical="center"/>
    </xf>
    <xf borderId="38" fillId="0" fontId="14" numFmtId="166" xfId="0" applyAlignment="1" applyBorder="1" applyFont="1" applyNumberFormat="1">
      <alignment horizontal="center" vertical="center"/>
    </xf>
    <xf borderId="0" fillId="0" fontId="15" numFmtId="0" xfId="0" applyAlignment="1" applyFont="1">
      <alignment horizontal="center"/>
    </xf>
    <xf borderId="0" fillId="0" fontId="15" numFmtId="167" xfId="0" applyAlignment="1" applyFont="1" applyNumberFormat="1">
      <alignment horizontal="center"/>
    </xf>
    <xf borderId="0" fillId="0" fontId="14" numFmtId="0" xfId="0" applyAlignment="1" applyFont="1">
      <alignment horizontal="center" vertical="center"/>
    </xf>
    <xf borderId="39" fillId="0" fontId="14" numFmtId="166" xfId="0" applyAlignment="1" applyBorder="1" applyFont="1" applyNumberFormat="1">
      <alignment horizontal="center" vertical="center"/>
    </xf>
    <xf borderId="40" fillId="0" fontId="4" numFmtId="0" xfId="0" applyBorder="1" applyFont="1"/>
    <xf borderId="41" fillId="0" fontId="4" numFmtId="0" xfId="0" applyBorder="1" applyFont="1"/>
    <xf borderId="38" fillId="0" fontId="14" numFmtId="168" xfId="0" applyAlignment="1" applyBorder="1" applyFont="1" applyNumberFormat="1">
      <alignment horizontal="center" vertical="center"/>
    </xf>
    <xf borderId="28" fillId="16" fontId="15" numFmtId="0" xfId="0" applyAlignment="1" applyBorder="1" applyFill="1" applyFont="1">
      <alignment horizontal="center"/>
    </xf>
    <xf borderId="0" fillId="0" fontId="14" numFmtId="166" xfId="0" applyAlignment="1" applyFont="1" applyNumberFormat="1">
      <alignment horizontal="center" vertical="center"/>
    </xf>
    <xf borderId="0" fillId="0" fontId="2" numFmtId="167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28" fillId="13" fontId="15" numFmtId="167" xfId="0" applyAlignment="1" applyBorder="1" applyFont="1" applyNumberFormat="1">
      <alignment horizontal="center"/>
    </xf>
    <xf borderId="28" fillId="13" fontId="13" numFmtId="169" xfId="0" applyAlignment="1" applyBorder="1" applyFont="1" applyNumberFormat="1">
      <alignment horizontal="center"/>
    </xf>
    <xf borderId="28" fillId="13" fontId="15" numFmtId="0" xfId="0" applyAlignment="1" applyBorder="1" applyFont="1">
      <alignment horizontal="center"/>
    </xf>
    <xf borderId="39" fillId="16" fontId="16" numFmtId="166" xfId="0" applyAlignment="1" applyBorder="1" applyFont="1" applyNumberFormat="1">
      <alignment horizontal="center" vertical="center"/>
    </xf>
    <xf borderId="0" fillId="0" fontId="2" numFmtId="167" xfId="0" applyFont="1" applyNumberFormat="1"/>
    <xf borderId="28" fillId="17" fontId="15" numFmtId="164" xfId="0" applyAlignment="1" applyBorder="1" applyFill="1" applyFont="1" applyNumberFormat="1">
      <alignment horizontal="center"/>
    </xf>
    <xf borderId="28" fillId="18" fontId="17" numFmtId="166" xfId="0" applyAlignment="1" applyBorder="1" applyFill="1" applyFont="1" applyNumberFormat="1">
      <alignment horizontal="center"/>
    </xf>
    <xf borderId="0" fillId="0" fontId="2" numFmtId="166" xfId="0" applyFont="1" applyNumberFormat="1"/>
    <xf borderId="28" fillId="13" fontId="14" numFmtId="169" xfId="0" applyBorder="1" applyFont="1" applyNumberFormat="1"/>
    <xf borderId="28" fillId="9" fontId="1" numFmtId="167" xfId="0" applyAlignment="1" applyBorder="1" applyFont="1" applyNumberFormat="1">
      <alignment horizontal="center" vertical="center"/>
    </xf>
    <xf borderId="28" fillId="9" fontId="2" numFmtId="170" xfId="0" applyBorder="1" applyFont="1" applyNumberFormat="1"/>
    <xf borderId="28" fillId="9" fontId="1" numFmtId="0" xfId="0" applyAlignment="1" applyBorder="1" applyFont="1">
      <alignment horizontal="center" vertical="center"/>
    </xf>
    <xf borderId="28" fillId="9" fontId="2" numFmtId="10" xfId="0" applyBorder="1" applyFont="1" applyNumberFormat="1"/>
    <xf borderId="0" fillId="0" fontId="2" numFmtId="171" xfId="0" applyFont="1" applyNumberFormat="1"/>
    <xf borderId="36" fillId="0" fontId="18" numFmtId="0" xfId="0" applyAlignment="1" applyBorder="1" applyFont="1">
      <alignment horizontal="center" vertical="center"/>
    </xf>
    <xf borderId="28" fillId="2" fontId="1" numFmtId="0" xfId="0" applyAlignment="1" applyBorder="1" applyFont="1">
      <alignment horizontal="center" vertical="center"/>
    </xf>
    <xf borderId="13" fillId="8" fontId="14" numFmtId="166" xfId="0" applyAlignment="1" applyBorder="1" applyFont="1" applyNumberFormat="1">
      <alignment horizontal="center" vertical="center"/>
    </xf>
    <xf borderId="13" fillId="19" fontId="3" numFmtId="166" xfId="0" applyAlignment="1" applyBorder="1" applyFill="1" applyFont="1" applyNumberFormat="1">
      <alignment horizontal="center" vertical="center"/>
    </xf>
    <xf borderId="36" fillId="9" fontId="19" numFmtId="0" xfId="0" applyAlignment="1" applyBorder="1" applyFont="1">
      <alignment horizontal="center" vertical="center"/>
    </xf>
    <xf borderId="42" fillId="20" fontId="19" numFmtId="10" xfId="0" applyAlignment="1" applyBorder="1" applyFill="1" applyFont="1" applyNumberFormat="1">
      <alignment horizontal="center" vertical="center"/>
    </xf>
    <xf borderId="0" fillId="0" fontId="3" numFmtId="0" xfId="0" applyAlignment="1" applyFont="1">
      <alignment horizontal="center"/>
    </xf>
    <xf borderId="43" fillId="0" fontId="4" numFmtId="0" xfId="0" applyBorder="1" applyFont="1"/>
    <xf borderId="13" fillId="20" fontId="3" numFmtId="10" xfId="0" applyAlignment="1" applyBorder="1" applyFont="1" applyNumberFormat="1">
      <alignment horizontal="center" vertical="center"/>
    </xf>
    <xf borderId="37" fillId="0" fontId="1" numFmtId="0" xfId="0" applyAlignment="1" applyBorder="1" applyFont="1">
      <alignment horizontal="center" vertical="center"/>
    </xf>
    <xf borderId="38" fillId="2" fontId="14" numFmtId="9" xfId="0" applyAlignment="1" applyBorder="1" applyFont="1" applyNumberFormat="1">
      <alignment horizontal="center" vertical="center"/>
    </xf>
    <xf borderId="38" fillId="8" fontId="14" numFmtId="164" xfId="0" applyAlignment="1" applyBorder="1" applyFont="1" applyNumberFormat="1">
      <alignment horizontal="center" vertical="center"/>
    </xf>
    <xf borderId="38" fillId="19" fontId="14" numFmtId="166" xfId="0" applyAlignment="1" applyBorder="1" applyFont="1" applyNumberFormat="1">
      <alignment horizontal="center" vertical="center"/>
    </xf>
    <xf borderId="38" fillId="20" fontId="13" numFmtId="10" xfId="0" applyAlignment="1" applyBorder="1" applyFont="1" applyNumberFormat="1">
      <alignment horizontal="center" vertical="center"/>
    </xf>
    <xf borderId="38" fillId="9" fontId="14" numFmtId="166" xfId="0" applyAlignment="1" applyBorder="1" applyFont="1" applyNumberFormat="1">
      <alignment horizontal="center" vertical="center"/>
    </xf>
    <xf borderId="38" fillId="20" fontId="14" numFmtId="10" xfId="0" applyAlignment="1" applyBorder="1" applyFont="1" applyNumberFormat="1">
      <alignment horizontal="center" vertical="center"/>
    </xf>
    <xf borderId="4" fillId="0" fontId="2" numFmtId="2" xfId="0" applyAlignment="1" applyBorder="1" applyFont="1" applyNumberFormat="1">
      <alignment horizontal="center"/>
    </xf>
    <xf borderId="16" fillId="0" fontId="2" numFmtId="2" xfId="0" applyAlignment="1" applyBorder="1" applyFont="1" applyNumberFormat="1">
      <alignment horizontal="center" vertical="center"/>
    </xf>
    <xf borderId="16" fillId="0" fontId="2" numFmtId="9" xfId="0" applyAlignment="1" applyBorder="1" applyFont="1" applyNumberFormat="1">
      <alignment horizontal="center" vertical="center"/>
    </xf>
    <xf borderId="17" fillId="0" fontId="2" numFmtId="2" xfId="0" applyAlignment="1" applyBorder="1" applyFont="1" applyNumberFormat="1">
      <alignment horizontal="center" vertical="center"/>
    </xf>
    <xf borderId="28" fillId="10" fontId="2" numFmtId="0" xfId="0" applyBorder="1" applyFont="1"/>
    <xf borderId="28" fillId="4" fontId="2" numFmtId="0" xfId="0" applyAlignment="1" applyBorder="1" applyFont="1">
      <alignment horizontal="center"/>
    </xf>
    <xf borderId="28" fillId="11" fontId="2" numFmtId="0" xfId="0" applyAlignment="1" applyBorder="1" applyFont="1">
      <alignment horizontal="center"/>
    </xf>
    <xf borderId="14" fillId="12" fontId="18" numFmtId="0" xfId="0" applyAlignment="1" applyBorder="1" applyFont="1">
      <alignment horizontal="center" vertical="center"/>
    </xf>
    <xf borderId="13" fillId="11" fontId="1" numFmtId="0" xfId="0" applyAlignment="1" applyBorder="1" applyFont="1">
      <alignment horizontal="center"/>
    </xf>
    <xf borderId="44" fillId="0" fontId="2" numFmtId="0" xfId="0" applyAlignment="1" applyBorder="1" applyFont="1">
      <alignment horizontal="center"/>
    </xf>
    <xf borderId="2" fillId="0" fontId="2" numFmtId="2" xfId="0" applyAlignment="1" applyBorder="1" applyFont="1" applyNumberFormat="1">
      <alignment horizontal="center"/>
    </xf>
    <xf borderId="6" fillId="0" fontId="2" numFmtId="2" xfId="0" applyAlignment="1" applyBorder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10" fillId="0" fontId="3" numFmtId="164" xfId="0" applyAlignment="1" applyBorder="1" applyFont="1" applyNumberFormat="1">
      <alignment horizontal="center"/>
    </xf>
    <xf borderId="13" fillId="4" fontId="2" numFmtId="164" xfId="0" applyAlignment="1" applyBorder="1" applyFont="1" applyNumberFormat="1">
      <alignment horizontal="center"/>
    </xf>
    <xf borderId="19" fillId="4" fontId="2" numFmtId="164" xfId="0" applyAlignment="1" applyBorder="1" applyFont="1" applyNumberFormat="1">
      <alignment horizontal="center"/>
    </xf>
    <xf borderId="10" fillId="7" fontId="3" numFmtId="164" xfId="0" applyAlignment="1" applyBorder="1" applyFont="1" applyNumberFormat="1">
      <alignment horizontal="center"/>
    </xf>
    <xf borderId="14" fillId="12" fontId="18" numFmtId="164" xfId="0" applyAlignment="1" applyBorder="1" applyFont="1" applyNumberFormat="1">
      <alignment horizontal="center" vertical="center"/>
    </xf>
    <xf borderId="13" fillId="11" fontId="2" numFmtId="164" xfId="0" applyAlignment="1" applyBorder="1" applyFont="1" applyNumberFormat="1">
      <alignment horizontal="center"/>
    </xf>
    <xf borderId="4" fillId="0" fontId="2" numFmtId="0" xfId="0" applyAlignment="1" applyBorder="1" applyFont="1">
      <alignment horizontal="left"/>
    </xf>
    <xf borderId="13" fillId="4" fontId="2" numFmtId="172" xfId="0" applyAlignment="1" applyBorder="1" applyFont="1" applyNumberFormat="1">
      <alignment horizontal="center"/>
    </xf>
    <xf borderId="0" fillId="0" fontId="2" numFmtId="173" xfId="0" applyAlignment="1" applyFont="1" applyNumberFormat="1">
      <alignment horizontal="center" vertical="center"/>
    </xf>
    <xf borderId="1" fillId="0" fontId="1" numFmtId="173" xfId="0" applyAlignment="1" applyBorder="1" applyFont="1" applyNumberFormat="1">
      <alignment horizontal="center" vertical="center"/>
    </xf>
    <xf borderId="1" fillId="0" fontId="2" numFmtId="173" xfId="0" applyAlignment="1" applyBorder="1" applyFont="1" applyNumberFormat="1">
      <alignment horizontal="center" vertical="center"/>
    </xf>
    <xf borderId="3" fillId="0" fontId="2" numFmtId="173" xfId="0" applyAlignment="1" applyBorder="1" applyFont="1" applyNumberFormat="1">
      <alignment horizontal="center" vertical="center"/>
    </xf>
    <xf borderId="5" fillId="0" fontId="2" numFmtId="173" xfId="0" applyAlignment="1" applyBorder="1" applyFont="1" applyNumberFormat="1">
      <alignment horizontal="center" vertical="center"/>
    </xf>
    <xf borderId="10" fillId="0" fontId="3" numFmtId="173" xfId="0" applyAlignment="1" applyBorder="1" applyFont="1" applyNumberFormat="1">
      <alignment horizontal="center" vertical="center"/>
    </xf>
    <xf borderId="13" fillId="4" fontId="2" numFmtId="173" xfId="0" applyAlignment="1" applyBorder="1" applyFont="1" applyNumberFormat="1">
      <alignment horizontal="center" vertical="center"/>
    </xf>
    <xf borderId="19" fillId="4" fontId="2" numFmtId="173" xfId="0" applyAlignment="1" applyBorder="1" applyFont="1" applyNumberFormat="1">
      <alignment horizontal="center" vertical="center"/>
    </xf>
    <xf borderId="28" fillId="4" fontId="2" numFmtId="173" xfId="0" applyAlignment="1" applyBorder="1" applyFont="1" applyNumberFormat="1">
      <alignment horizontal="center" vertical="center"/>
    </xf>
    <xf borderId="10" fillId="7" fontId="3" numFmtId="173" xfId="0" applyAlignment="1" applyBorder="1" applyFont="1" applyNumberFormat="1">
      <alignment horizontal="center" vertical="center"/>
    </xf>
    <xf borderId="14" fillId="12" fontId="18" numFmtId="173" xfId="0" applyAlignment="1" applyBorder="1" applyFont="1" applyNumberFormat="1">
      <alignment horizontal="center" vertical="center"/>
    </xf>
    <xf borderId="0" fillId="0" fontId="20" numFmtId="0" xfId="0" applyFont="1"/>
    <xf borderId="28" fillId="9" fontId="2" numFmtId="173" xfId="0" applyAlignment="1" applyBorder="1" applyFont="1" applyNumberFormat="1">
      <alignment horizontal="center" vertical="center"/>
    </xf>
    <xf borderId="0" fillId="0" fontId="2" numFmtId="9" xfId="0" applyAlignment="1" applyFont="1" applyNumberFormat="1">
      <alignment horizontal="center" vertical="center"/>
    </xf>
    <xf borderId="28" fillId="21" fontId="2" numFmtId="9" xfId="0" applyAlignment="1" applyBorder="1" applyFill="1" applyFont="1" applyNumberFormat="1">
      <alignment horizontal="center" vertical="center"/>
    </xf>
    <xf borderId="39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horizontal="center" readingOrder="0" vertical="center"/>
    </xf>
    <xf borderId="3" fillId="0" fontId="2" numFmtId="173" xfId="0" applyAlignment="1" applyBorder="1" applyFont="1" applyNumberFormat="1">
      <alignment horizontal="center"/>
    </xf>
    <xf borderId="3" fillId="0" fontId="2" numFmtId="173" xfId="0" applyAlignment="1" applyBorder="1" applyFont="1" applyNumberFormat="1">
      <alignment horizontal="center" readingOrder="0"/>
    </xf>
    <xf borderId="3" fillId="0" fontId="2" numFmtId="0" xfId="0" applyAlignment="1" applyBorder="1" applyFont="1">
      <alignment horizontal="center" readingOrder="0"/>
    </xf>
    <xf borderId="13" fillId="4" fontId="2" numFmtId="0" xfId="0" applyAlignment="1" applyBorder="1" applyFont="1">
      <alignment horizontal="center" readingOrder="0"/>
    </xf>
    <xf borderId="0" fillId="0" fontId="2" numFmtId="173" xfId="0" applyAlignment="1" applyFont="1" applyNumberFormat="1">
      <alignment horizontal="center"/>
    </xf>
    <xf borderId="1" fillId="0" fontId="1" numFmtId="173" xfId="0" applyAlignment="1" applyBorder="1" applyFont="1" applyNumberFormat="1">
      <alignment horizontal="center"/>
    </xf>
    <xf borderId="1" fillId="0" fontId="2" numFmtId="173" xfId="0" applyAlignment="1" applyBorder="1" applyFont="1" applyNumberFormat="1">
      <alignment horizontal="center"/>
    </xf>
    <xf borderId="5" fillId="0" fontId="2" numFmtId="173" xfId="0" applyAlignment="1" applyBorder="1" applyFont="1" applyNumberFormat="1">
      <alignment horizontal="center"/>
    </xf>
    <xf borderId="10" fillId="0" fontId="3" numFmtId="173" xfId="0" applyAlignment="1" applyBorder="1" applyFont="1" applyNumberFormat="1">
      <alignment horizontal="center"/>
    </xf>
    <xf borderId="13" fillId="4" fontId="2" numFmtId="173" xfId="0" applyAlignment="1" applyBorder="1" applyFont="1" applyNumberFormat="1">
      <alignment horizontal="center"/>
    </xf>
    <xf borderId="19" fillId="4" fontId="2" numFmtId="173" xfId="0" applyAlignment="1" applyBorder="1" applyFont="1" applyNumberFormat="1">
      <alignment horizontal="center"/>
    </xf>
    <xf borderId="28" fillId="4" fontId="2" numFmtId="173" xfId="0" applyAlignment="1" applyBorder="1" applyFont="1" applyNumberFormat="1">
      <alignment horizontal="center"/>
    </xf>
    <xf borderId="10" fillId="7" fontId="3" numFmtId="173" xfId="0" applyAlignment="1" applyBorder="1" applyFont="1" applyNumberFormat="1">
      <alignment horizontal="center"/>
    </xf>
    <xf borderId="0" fillId="0" fontId="2" numFmtId="173" xfId="0" applyFont="1" applyNumberFormat="1"/>
    <xf borderId="0" fillId="0" fontId="2" numFmtId="9" xfId="0" applyAlignment="1" applyFont="1" applyNumberFormat="1">
      <alignment horizontal="center"/>
    </xf>
    <xf borderId="0" fillId="0" fontId="2" numFmtId="3" xfId="0" applyFont="1" applyNumberFormat="1"/>
    <xf borderId="1" fillId="2" fontId="1" numFmtId="0" xfId="0" applyAlignment="1" applyBorder="1" applyFont="1">
      <alignment horizontal="center" readingOrder="0" vertical="center"/>
    </xf>
    <xf borderId="0" fillId="0" fontId="2" numFmtId="0" xfId="0" applyAlignment="1" applyFont="1">
      <alignment readingOrder="0"/>
    </xf>
    <xf borderId="4" fillId="0" fontId="2" numFmtId="0" xfId="0" applyAlignment="1" applyBorder="1" applyFont="1">
      <alignment readingOrder="0"/>
    </xf>
    <xf borderId="2" fillId="0" fontId="2" numFmtId="173" xfId="0" applyAlignment="1" applyBorder="1" applyFont="1" applyNumberFormat="1">
      <alignment horizontal="center"/>
    </xf>
    <xf borderId="4" fillId="0" fontId="2" numFmtId="173" xfId="0" applyAlignment="1" applyBorder="1" applyFont="1" applyNumberFormat="1">
      <alignment horizontal="center"/>
    </xf>
    <xf borderId="6" fillId="0" fontId="2" numFmtId="173" xfId="0" applyAlignment="1" applyBorder="1" applyFont="1" applyNumberFormat="1">
      <alignment horizontal="center"/>
    </xf>
    <xf borderId="10" fillId="6" fontId="3" numFmtId="173" xfId="0" applyAlignment="1" applyBorder="1" applyFont="1" applyNumberFormat="1">
      <alignment horizontal="center"/>
    </xf>
    <xf borderId="13" fillId="11" fontId="2" numFmtId="173" xfId="0" applyAlignment="1" applyBorder="1" applyFont="1" applyNumberFormat="1">
      <alignment horizontal="center"/>
    </xf>
    <xf borderId="19" fillId="11" fontId="2" numFmtId="173" xfId="0" applyAlignment="1" applyBorder="1" applyFont="1" applyNumberFormat="1">
      <alignment horizontal="center"/>
    </xf>
    <xf borderId="28" fillId="11" fontId="2" numFmtId="173" xfId="0" applyAlignment="1" applyBorder="1" applyFont="1" applyNumberFormat="1">
      <alignment horizontal="center"/>
    </xf>
    <xf borderId="13" fillId="11" fontId="1" numFmtId="173" xfId="0" applyAlignment="1" applyBorder="1" applyFont="1" applyNumberFormat="1">
      <alignment horizontal="center"/>
    </xf>
    <xf borderId="1" fillId="0" fontId="1" numFmtId="2" xfId="0" applyAlignment="1" applyBorder="1" applyFont="1" applyNumberFormat="1">
      <alignment horizontal="center"/>
    </xf>
    <xf borderId="0" fillId="0" fontId="6" numFmtId="0" xfId="0" applyAlignment="1" applyFont="1">
      <alignment readingOrder="0" shrinkToFit="0" vertical="bottom" wrapText="0"/>
    </xf>
    <xf borderId="3" fillId="0" fontId="2" numFmtId="2" xfId="0" applyAlignment="1" applyBorder="1" applyFont="1" applyNumberFormat="1">
      <alignment horizontal="center" readingOrder="0"/>
    </xf>
    <xf borderId="1" fillId="2" fontId="1" numFmtId="0" xfId="0" applyAlignment="1" applyBorder="1" applyFont="1">
      <alignment horizontal="center" readingOrder="0" shrinkToFit="0" vertical="center" wrapText="1"/>
    </xf>
    <xf borderId="1" fillId="0" fontId="3" numFmtId="2" xfId="0" applyAlignment="1" applyBorder="1" applyFont="1" applyNumberFormat="1">
      <alignment horizontal="center" readingOrder="0" vertical="center"/>
    </xf>
    <xf borderId="10" fillId="0" fontId="3" numFmtId="2" xfId="0" applyAlignment="1" applyBorder="1" applyFont="1" applyNumberFormat="1">
      <alignment horizontal="center"/>
    </xf>
    <xf borderId="12" fillId="10" fontId="2" numFmtId="0" xfId="0" applyAlignment="1" applyBorder="1" applyFont="1">
      <alignment horizontal="left" readingOrder="0"/>
    </xf>
    <xf borderId="45" fillId="10" fontId="2" numFmtId="0" xfId="0" applyAlignment="1" applyBorder="1" applyFont="1">
      <alignment horizontal="left" readingOrder="0"/>
    </xf>
    <xf borderId="14" fillId="4" fontId="2" numFmtId="3" xfId="0" applyAlignment="1" applyBorder="1" applyFont="1" applyNumberFormat="1">
      <alignment horizontal="center" readingOrder="0"/>
    </xf>
    <xf borderId="14" fillId="4" fontId="2" numFmtId="0" xfId="0" applyAlignment="1" applyBorder="1" applyFont="1">
      <alignment horizontal="center" readingOrder="0"/>
    </xf>
    <xf borderId="14" fillId="4" fontId="2" numFmtId="2" xfId="0" applyAlignment="1" applyBorder="1" applyFont="1" applyNumberFormat="1">
      <alignment horizontal="center" readingOrder="0"/>
    </xf>
    <xf borderId="19" fillId="4" fontId="2" numFmtId="2" xfId="0" applyAlignment="1" applyBorder="1" applyFont="1" applyNumberFormat="1">
      <alignment horizontal="center"/>
    </xf>
    <xf borderId="0" fillId="0" fontId="20" numFmtId="2" xfId="0" applyFont="1" applyNumberFormat="1"/>
    <xf borderId="3" fillId="0" fontId="6" numFmtId="0" xfId="0" applyAlignment="1" applyBorder="1" applyFont="1">
      <alignment horizontal="center" readingOrder="0" shrinkToFit="0" vertical="bottom" wrapText="0"/>
    </xf>
    <xf borderId="3" fillId="0" fontId="6" numFmtId="3" xfId="0" applyAlignment="1" applyBorder="1" applyFont="1" applyNumberFormat="1">
      <alignment horizontal="center" readingOrder="0" shrinkToFit="0" vertical="bottom" wrapText="0"/>
    </xf>
    <xf borderId="4" fillId="0" fontId="6" numFmtId="0" xfId="0" applyAlignment="1" applyBorder="1" applyFont="1">
      <alignment readingOrder="0" shrinkToFit="0" vertical="bottom" wrapText="0"/>
    </xf>
    <xf borderId="14" fillId="13" fontId="2" numFmtId="9" xfId="0" applyAlignment="1" applyBorder="1" applyFont="1" applyNumberFormat="1">
      <alignment horizontal="center" readingOrder="0" vertical="center"/>
    </xf>
    <xf borderId="13" fillId="4" fontId="2" numFmtId="2" xfId="0" applyAlignment="1" applyBorder="1" applyFont="1" applyNumberFormat="1">
      <alignment horizontal="center" readingOrder="0"/>
    </xf>
    <xf borderId="28" fillId="4" fontId="2" numFmtId="2" xfId="0" applyAlignment="1" applyBorder="1" applyFont="1" applyNumberFormat="1">
      <alignment horizontal="center"/>
    </xf>
    <xf borderId="10" fillId="7" fontId="3" numFmtId="2" xfId="0" applyAlignment="1" applyBorder="1" applyFont="1" applyNumberFormat="1">
      <alignment horizontal="center"/>
    </xf>
    <xf borderId="14" fillId="12" fontId="18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0"/>
    <col customWidth="1" min="2" max="2" width="39.67"/>
    <col customWidth="1" min="3" max="3" width="16.78"/>
    <col customWidth="1" min="4" max="4" width="7.67"/>
    <col customWidth="1" min="5" max="5" width="15.44"/>
    <col customWidth="1" min="6" max="6" width="11.0"/>
    <col customWidth="1" min="7" max="7" width="14.67"/>
    <col customWidth="1" min="8" max="8" width="15.44"/>
    <col customWidth="1" min="9" max="9" width="14.11"/>
    <col customWidth="1" min="10" max="10" width="11.0"/>
    <col customWidth="1" min="11" max="11" width="56.0"/>
    <col customWidth="1" min="12" max="26" width="11.0"/>
  </cols>
  <sheetData>
    <row r="1" ht="15.75" customHeight="1">
      <c r="A1" s="1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8</v>
      </c>
      <c r="B3" s="7" t="s">
        <v>8</v>
      </c>
      <c r="C3" s="8"/>
      <c r="D3" s="8"/>
      <c r="E3" s="8"/>
      <c r="F3" s="9"/>
      <c r="G3" s="10">
        <f>SUM(F5:F13)</f>
        <v>187811</v>
      </c>
      <c r="H3" s="11">
        <v>1.6</v>
      </c>
      <c r="I3" s="12">
        <f>G3/H3</f>
        <v>117381.875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15"/>
      <c r="C4" s="16"/>
      <c r="D4" s="17"/>
      <c r="E4" s="17"/>
      <c r="F4" s="18"/>
      <c r="G4" s="14"/>
      <c r="H4" s="14"/>
      <c r="I4" s="14"/>
      <c r="J4" s="1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4"/>
      <c r="B5" s="19" t="s">
        <v>10</v>
      </c>
      <c r="C5" s="16">
        <v>0.225</v>
      </c>
      <c r="D5" s="17" t="s">
        <v>9</v>
      </c>
      <c r="E5" s="18">
        <v>16000.0</v>
      </c>
      <c r="F5" s="18">
        <f t="shared" ref="F5:F13" si="1">E5*C5</f>
        <v>3600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19" t="s">
        <v>11</v>
      </c>
      <c r="C6" s="16">
        <v>0.225</v>
      </c>
      <c r="D6" s="17" t="s">
        <v>9</v>
      </c>
      <c r="E6" s="18">
        <v>3000.0</v>
      </c>
      <c r="F6" s="18">
        <f t="shared" si="1"/>
        <v>675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19" t="s">
        <v>12</v>
      </c>
      <c r="C7" s="16">
        <v>0.004</v>
      </c>
      <c r="D7" s="17" t="s">
        <v>9</v>
      </c>
      <c r="E7" s="18">
        <v>74000.0</v>
      </c>
      <c r="F7" s="18">
        <f t="shared" si="1"/>
        <v>296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19" t="s">
        <v>10</v>
      </c>
      <c r="C8" s="16">
        <v>0.6</v>
      </c>
      <c r="D8" s="17" t="s">
        <v>9</v>
      </c>
      <c r="E8" s="18">
        <v>16000.0</v>
      </c>
      <c r="F8" s="18">
        <f t="shared" si="1"/>
        <v>9600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19" t="s">
        <v>11</v>
      </c>
      <c r="C9" s="16">
        <v>0.3</v>
      </c>
      <c r="D9" s="17" t="s">
        <v>9</v>
      </c>
      <c r="E9" s="18">
        <v>3000.0</v>
      </c>
      <c r="F9" s="18">
        <f t="shared" si="1"/>
        <v>900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19" t="s">
        <v>13</v>
      </c>
      <c r="C10" s="16">
        <v>0.014</v>
      </c>
      <c r="D10" s="17" t="s">
        <v>9</v>
      </c>
      <c r="E10" s="18">
        <v>10000.0</v>
      </c>
      <c r="F10" s="18">
        <f t="shared" si="1"/>
        <v>140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19" t="s">
        <v>14</v>
      </c>
      <c r="C11" s="16">
        <v>0.04</v>
      </c>
      <c r="D11" s="17" t="s">
        <v>9</v>
      </c>
      <c r="E11" s="18">
        <v>285000.0</v>
      </c>
      <c r="F11" s="18">
        <f t="shared" si="1"/>
        <v>11400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19" t="s">
        <v>15</v>
      </c>
      <c r="C12" s="16">
        <v>0.4</v>
      </c>
      <c r="D12" s="17" t="s">
        <v>9</v>
      </c>
      <c r="E12" s="18">
        <v>400000.0</v>
      </c>
      <c r="F12" s="18">
        <f t="shared" si="1"/>
        <v>160000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19" t="s">
        <v>12</v>
      </c>
      <c r="C13" s="16">
        <v>0.015</v>
      </c>
      <c r="D13" s="17" t="s">
        <v>9</v>
      </c>
      <c r="E13" s="17">
        <v>80000.0</v>
      </c>
      <c r="F13" s="18">
        <f t="shared" si="1"/>
        <v>1200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0" customHeight="1">
      <c r="A14" s="20"/>
      <c r="B14" s="21"/>
      <c r="C14" s="22"/>
      <c r="D14" s="23"/>
      <c r="E14" s="23"/>
      <c r="F14" s="24"/>
      <c r="G14" s="20"/>
      <c r="H14" s="20"/>
      <c r="I14" s="20"/>
      <c r="J14" s="2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6" t="s">
        <v>16</v>
      </c>
      <c r="B15" s="7" t="s">
        <v>17</v>
      </c>
      <c r="C15" s="8"/>
      <c r="D15" s="8"/>
      <c r="E15" s="8"/>
      <c r="F15" s="9"/>
      <c r="G15" s="10">
        <f>SUM(F17:F23)</f>
        <v>17130</v>
      </c>
      <c r="H15" s="11">
        <v>0.75</v>
      </c>
      <c r="I15" s="12">
        <f>G15/H15</f>
        <v>22840</v>
      </c>
      <c r="J15" s="13" t="s">
        <v>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15"/>
      <c r="C16" s="16"/>
      <c r="D16" s="17"/>
      <c r="E16" s="17"/>
      <c r="F16" s="18"/>
      <c r="G16" s="14"/>
      <c r="H16" s="14"/>
      <c r="I16" s="14"/>
      <c r="J16" s="1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4"/>
      <c r="B17" s="19" t="s">
        <v>18</v>
      </c>
      <c r="C17" s="16">
        <v>0.12</v>
      </c>
      <c r="D17" s="17" t="s">
        <v>9</v>
      </c>
      <c r="E17" s="18">
        <v>16000.0</v>
      </c>
      <c r="F17" s="18">
        <f t="shared" ref="F17:F23" si="2">E17*C17</f>
        <v>1920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19" t="s">
        <v>11</v>
      </c>
      <c r="C18" s="16">
        <v>0.13</v>
      </c>
      <c r="D18" s="17" t="s">
        <v>9</v>
      </c>
      <c r="E18" s="18">
        <v>3000.0</v>
      </c>
      <c r="F18" s="18">
        <f t="shared" si="2"/>
        <v>390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19" t="s">
        <v>19</v>
      </c>
      <c r="C19" s="16">
        <v>5.0</v>
      </c>
      <c r="D19" s="17" t="s">
        <v>9</v>
      </c>
      <c r="E19" s="18">
        <v>2100.0</v>
      </c>
      <c r="F19" s="18">
        <f t="shared" si="2"/>
        <v>10500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19" t="s">
        <v>20</v>
      </c>
      <c r="C20" s="16">
        <v>0.14</v>
      </c>
      <c r="D20" s="17" t="s">
        <v>9</v>
      </c>
      <c r="E20" s="18">
        <v>16000.0</v>
      </c>
      <c r="F20" s="18">
        <f t="shared" si="2"/>
        <v>2240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9" t="s">
        <v>21</v>
      </c>
      <c r="C21" s="16">
        <v>0.11</v>
      </c>
      <c r="D21" s="17" t="s">
        <v>9</v>
      </c>
      <c r="E21" s="18">
        <v>3000.0</v>
      </c>
      <c r="F21" s="18">
        <f t="shared" si="2"/>
        <v>330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19" t="s">
        <v>13</v>
      </c>
      <c r="C22" s="16">
        <v>0.004</v>
      </c>
      <c r="D22" s="17" t="s">
        <v>9</v>
      </c>
      <c r="E22" s="18">
        <v>10000.0</v>
      </c>
      <c r="F22" s="18">
        <f t="shared" si="2"/>
        <v>40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19" t="s">
        <v>22</v>
      </c>
      <c r="C23" s="16">
        <v>0.006</v>
      </c>
      <c r="D23" s="17" t="s">
        <v>9</v>
      </c>
      <c r="E23" s="18">
        <v>285000.0</v>
      </c>
      <c r="F23" s="18">
        <f t="shared" si="2"/>
        <v>1710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0" customHeight="1">
      <c r="A24" s="20"/>
      <c r="B24" s="21"/>
      <c r="C24" s="22"/>
      <c r="D24" s="23"/>
      <c r="E24" s="23"/>
      <c r="F24" s="24"/>
      <c r="G24" s="20"/>
      <c r="H24" s="20"/>
      <c r="I24" s="20"/>
      <c r="J24" s="2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6" t="s">
        <v>23</v>
      </c>
      <c r="B25" s="25" t="s">
        <v>24</v>
      </c>
      <c r="C25" s="17"/>
      <c r="D25" s="17"/>
      <c r="E25" s="17"/>
      <c r="F25" s="18"/>
      <c r="G25" s="26">
        <f>SUM(F27:F35)</f>
        <v>60015</v>
      </c>
      <c r="H25" s="27">
        <v>12.0</v>
      </c>
      <c r="I25" s="28">
        <f>G25/H25</f>
        <v>5001.25</v>
      </c>
      <c r="J25" s="29" t="s">
        <v>25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15"/>
      <c r="C26" s="16"/>
      <c r="D26" s="17"/>
      <c r="E26" s="17"/>
      <c r="F26" s="18"/>
      <c r="G26" s="14"/>
      <c r="H26" s="14"/>
      <c r="I26" s="14"/>
      <c r="J26" s="1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4"/>
      <c r="B27" s="30" t="s">
        <v>26</v>
      </c>
      <c r="C27" s="17">
        <v>0.63</v>
      </c>
      <c r="D27" s="17" t="s">
        <v>9</v>
      </c>
      <c r="E27" s="18">
        <v>16000.0</v>
      </c>
      <c r="F27" s="18">
        <f t="shared" ref="F27:F35" si="3">E27*C27</f>
        <v>10080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30" t="s">
        <v>22</v>
      </c>
      <c r="C28" s="17">
        <v>0.08</v>
      </c>
      <c r="D28" s="17" t="s">
        <v>9</v>
      </c>
      <c r="E28" s="18">
        <v>22000.0</v>
      </c>
      <c r="F28" s="18">
        <f t="shared" si="3"/>
        <v>1760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30" t="s">
        <v>21</v>
      </c>
      <c r="C29" s="17">
        <v>0.125</v>
      </c>
      <c r="D29" s="17" t="s">
        <v>9</v>
      </c>
      <c r="E29" s="18">
        <v>170000.0</v>
      </c>
      <c r="F29" s="18">
        <f t="shared" si="3"/>
        <v>21250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30" t="s">
        <v>12</v>
      </c>
      <c r="C30" s="17">
        <v>0.035</v>
      </c>
      <c r="D30" s="17" t="s">
        <v>9</v>
      </c>
      <c r="E30" s="18">
        <v>80000.0</v>
      </c>
      <c r="F30" s="18">
        <f t="shared" si="3"/>
        <v>2800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30" t="s">
        <v>13</v>
      </c>
      <c r="C31" s="17">
        <v>0.005</v>
      </c>
      <c r="D31" s="17" t="s">
        <v>9</v>
      </c>
      <c r="E31" s="18">
        <v>10000.0</v>
      </c>
      <c r="F31" s="18">
        <f t="shared" si="3"/>
        <v>50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4"/>
      <c r="B32" s="30" t="s">
        <v>18</v>
      </c>
      <c r="C32" s="17">
        <v>0.26</v>
      </c>
      <c r="D32" s="17" t="s">
        <v>9</v>
      </c>
      <c r="E32" s="31">
        <v>42750.0</v>
      </c>
      <c r="F32" s="18">
        <f t="shared" si="3"/>
        <v>11115</v>
      </c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4"/>
      <c r="B33" s="30" t="s">
        <v>11</v>
      </c>
      <c r="C33" s="17">
        <v>0.08</v>
      </c>
      <c r="D33" s="17" t="s">
        <v>9</v>
      </c>
      <c r="E33" s="18">
        <v>22000.0</v>
      </c>
      <c r="F33" s="18">
        <f t="shared" si="3"/>
        <v>1760</v>
      </c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30" t="s">
        <v>27</v>
      </c>
      <c r="C34" s="17">
        <v>3.0</v>
      </c>
      <c r="D34" s="17" t="s">
        <v>28</v>
      </c>
      <c r="E34" s="18">
        <v>2100.0</v>
      </c>
      <c r="F34" s="18">
        <f t="shared" si="3"/>
        <v>6300</v>
      </c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30" t="s">
        <v>29</v>
      </c>
      <c r="C35" s="17">
        <v>0.05</v>
      </c>
      <c r="D35" s="17" t="s">
        <v>9</v>
      </c>
      <c r="E35" s="18">
        <v>98000.0</v>
      </c>
      <c r="F35" s="18">
        <f t="shared" si="3"/>
        <v>4900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0"/>
      <c r="B36" s="21"/>
      <c r="C36" s="22"/>
      <c r="D36" s="23"/>
      <c r="E36" s="23"/>
      <c r="F36" s="24"/>
      <c r="G36" s="20"/>
      <c r="H36" s="20"/>
      <c r="I36" s="20"/>
      <c r="J36" s="2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6" t="s">
        <v>30</v>
      </c>
      <c r="B37" s="7" t="s">
        <v>30</v>
      </c>
      <c r="C37" s="8"/>
      <c r="D37" s="8"/>
      <c r="E37" s="8"/>
      <c r="F37" s="9"/>
      <c r="G37" s="10">
        <f>SUM(F39:F45)</f>
        <v>16411</v>
      </c>
      <c r="H37" s="11">
        <v>10.0</v>
      </c>
      <c r="I37" s="12">
        <f>G37/H37</f>
        <v>1641.1</v>
      </c>
      <c r="J37" s="13" t="s">
        <v>31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15"/>
      <c r="C38" s="16"/>
      <c r="D38" s="17"/>
      <c r="E38" s="17"/>
      <c r="F38" s="18"/>
      <c r="G38" s="14"/>
      <c r="H38" s="14"/>
      <c r="I38" s="14"/>
      <c r="J38" s="1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4"/>
      <c r="B39" s="19" t="s">
        <v>10</v>
      </c>
      <c r="C39" s="16">
        <v>0.225</v>
      </c>
      <c r="D39" s="17" t="s">
        <v>9</v>
      </c>
      <c r="E39" s="18">
        <v>16000.0</v>
      </c>
      <c r="F39" s="18">
        <f t="shared" ref="F39:F45" si="4">E39*C39</f>
        <v>3600</v>
      </c>
      <c r="G39" s="14"/>
      <c r="H39" s="14"/>
      <c r="I39" s="1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4"/>
      <c r="B40" s="19" t="s">
        <v>11</v>
      </c>
      <c r="C40" s="16">
        <v>0.225</v>
      </c>
      <c r="D40" s="17" t="s">
        <v>9</v>
      </c>
      <c r="E40" s="18">
        <v>3000.0</v>
      </c>
      <c r="F40" s="18">
        <f t="shared" si="4"/>
        <v>675</v>
      </c>
      <c r="G40" s="14"/>
      <c r="H40" s="14"/>
      <c r="I40" s="1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4"/>
      <c r="B41" s="19" t="s">
        <v>12</v>
      </c>
      <c r="C41" s="16">
        <v>0.004</v>
      </c>
      <c r="D41" s="17" t="s">
        <v>9</v>
      </c>
      <c r="E41" s="18">
        <v>74000.0</v>
      </c>
      <c r="F41" s="18">
        <f t="shared" si="4"/>
        <v>296</v>
      </c>
      <c r="G41" s="14"/>
      <c r="H41" s="14"/>
      <c r="I41" s="14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4"/>
      <c r="B42" s="19" t="s">
        <v>10</v>
      </c>
      <c r="C42" s="16">
        <v>0.6</v>
      </c>
      <c r="D42" s="17" t="s">
        <v>9</v>
      </c>
      <c r="E42" s="18">
        <v>16000.0</v>
      </c>
      <c r="F42" s="18">
        <f t="shared" si="4"/>
        <v>9600</v>
      </c>
      <c r="G42" s="14"/>
      <c r="H42" s="14"/>
      <c r="I42" s="14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4"/>
      <c r="B43" s="19" t="s">
        <v>11</v>
      </c>
      <c r="C43" s="16">
        <v>0.3</v>
      </c>
      <c r="D43" s="17" t="s">
        <v>9</v>
      </c>
      <c r="E43" s="18">
        <v>3000.0</v>
      </c>
      <c r="F43" s="18">
        <f t="shared" si="4"/>
        <v>900</v>
      </c>
      <c r="G43" s="14"/>
      <c r="H43" s="14"/>
      <c r="I43" s="1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4"/>
      <c r="B44" s="19" t="s">
        <v>13</v>
      </c>
      <c r="C44" s="16">
        <v>0.014</v>
      </c>
      <c r="D44" s="17" t="s">
        <v>9</v>
      </c>
      <c r="E44" s="18">
        <v>10000.0</v>
      </c>
      <c r="F44" s="18">
        <f t="shared" si="4"/>
        <v>140</v>
      </c>
      <c r="G44" s="14"/>
      <c r="H44" s="14"/>
      <c r="I44" s="1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4"/>
      <c r="B45" s="19" t="s">
        <v>12</v>
      </c>
      <c r="C45" s="16">
        <v>0.015</v>
      </c>
      <c r="D45" s="17" t="s">
        <v>9</v>
      </c>
      <c r="E45" s="17">
        <v>80000.0</v>
      </c>
      <c r="F45" s="18">
        <f t="shared" si="4"/>
        <v>1200</v>
      </c>
      <c r="G45" s="14"/>
      <c r="H45" s="14"/>
      <c r="I45" s="14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0" customHeight="1">
      <c r="A46" s="20"/>
      <c r="B46" s="21"/>
      <c r="C46" s="22"/>
      <c r="D46" s="23"/>
      <c r="E46" s="23"/>
      <c r="F46" s="24"/>
      <c r="G46" s="20"/>
      <c r="H46" s="20"/>
      <c r="I46" s="20"/>
      <c r="J46" s="2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6" t="s">
        <v>32</v>
      </c>
      <c r="B47" s="32" t="s">
        <v>32</v>
      </c>
      <c r="C47" s="16"/>
      <c r="D47" s="17"/>
      <c r="E47" s="17"/>
      <c r="F47" s="18"/>
      <c r="G47" s="26">
        <f>SUM(F49:F55)</f>
        <v>190054</v>
      </c>
      <c r="H47" s="27">
        <v>2.4</v>
      </c>
      <c r="I47" s="33">
        <f>G47/H47</f>
        <v>79189.16667</v>
      </c>
      <c r="J47" s="29" t="s">
        <v>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4"/>
      <c r="B48" s="15"/>
      <c r="C48" s="16"/>
      <c r="D48" s="17"/>
      <c r="E48" s="17"/>
      <c r="F48" s="18"/>
      <c r="G48" s="14"/>
      <c r="H48" s="14"/>
      <c r="I48" s="14"/>
      <c r="J48" s="1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4"/>
      <c r="B49" s="15" t="s">
        <v>33</v>
      </c>
      <c r="C49" s="16">
        <v>1.0</v>
      </c>
      <c r="D49" s="17" t="s">
        <v>9</v>
      </c>
      <c r="E49" s="18">
        <v>15500.0</v>
      </c>
      <c r="F49" s="18">
        <f t="shared" ref="F49:F55" si="5">E49*C49</f>
        <v>15500</v>
      </c>
      <c r="G49" s="14"/>
      <c r="H49" s="14"/>
      <c r="I49" s="1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4"/>
      <c r="B50" s="15" t="s">
        <v>18</v>
      </c>
      <c r="C50" s="16">
        <v>0.2</v>
      </c>
      <c r="D50" s="17" t="s">
        <v>9</v>
      </c>
      <c r="E50" s="31">
        <v>42750.0</v>
      </c>
      <c r="F50" s="18">
        <f t="shared" si="5"/>
        <v>8550</v>
      </c>
      <c r="G50" s="14"/>
      <c r="H50" s="14"/>
      <c r="I50" s="1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4"/>
      <c r="B51" s="15" t="s">
        <v>12</v>
      </c>
      <c r="C51" s="16">
        <v>0.036</v>
      </c>
      <c r="D51" s="17" t="s">
        <v>9</v>
      </c>
      <c r="E51" s="18">
        <v>74000.0</v>
      </c>
      <c r="F51" s="18">
        <f t="shared" si="5"/>
        <v>2664</v>
      </c>
      <c r="G51" s="14"/>
      <c r="H51" s="14"/>
      <c r="I51" s="1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4"/>
      <c r="B52" s="15" t="s">
        <v>34</v>
      </c>
      <c r="C52" s="16">
        <v>0.2</v>
      </c>
      <c r="D52" s="17" t="s">
        <v>9</v>
      </c>
      <c r="E52" s="18">
        <v>22000.0</v>
      </c>
      <c r="F52" s="18">
        <f t="shared" si="5"/>
        <v>4400</v>
      </c>
      <c r="G52" s="14"/>
      <c r="H52" s="14"/>
      <c r="I52" s="1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4"/>
      <c r="B53" s="15" t="s">
        <v>13</v>
      </c>
      <c r="C53" s="16">
        <v>0.024</v>
      </c>
      <c r="D53" s="17" t="s">
        <v>9</v>
      </c>
      <c r="E53" s="18">
        <v>10000.0</v>
      </c>
      <c r="F53" s="18">
        <f t="shared" si="5"/>
        <v>240</v>
      </c>
      <c r="G53" s="14"/>
      <c r="H53" s="14"/>
      <c r="I53" s="1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4"/>
      <c r="B54" s="15" t="s">
        <v>35</v>
      </c>
      <c r="C54" s="16">
        <v>8.0</v>
      </c>
      <c r="D54" s="17" t="s">
        <v>28</v>
      </c>
      <c r="E54" s="18">
        <v>2400.0</v>
      </c>
      <c r="F54" s="18">
        <f t="shared" si="5"/>
        <v>19200</v>
      </c>
      <c r="G54" s="14"/>
      <c r="H54" s="14"/>
      <c r="I54" s="14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4"/>
      <c r="B55" s="15" t="s">
        <v>36</v>
      </c>
      <c r="C55" s="16">
        <v>0.5</v>
      </c>
      <c r="D55" s="17" t="s">
        <v>9</v>
      </c>
      <c r="E55" s="18">
        <v>279000.0</v>
      </c>
      <c r="F55" s="18">
        <f t="shared" si="5"/>
        <v>139500</v>
      </c>
      <c r="G55" s="14"/>
      <c r="H55" s="14"/>
      <c r="I55" s="14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0"/>
      <c r="B56" s="21"/>
      <c r="C56" s="23"/>
      <c r="D56" s="23"/>
      <c r="E56" s="23"/>
      <c r="F56" s="24"/>
      <c r="G56" s="20"/>
      <c r="H56" s="20"/>
      <c r="I56" s="20"/>
      <c r="J56" s="20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6" t="s">
        <v>37</v>
      </c>
      <c r="B57" s="25" t="s">
        <v>32</v>
      </c>
      <c r="C57" s="17"/>
      <c r="D57" s="17"/>
      <c r="E57" s="17"/>
      <c r="F57" s="18"/>
      <c r="G57" s="26">
        <f>SUM(F59:F66)</f>
        <v>149280</v>
      </c>
      <c r="H57" s="27">
        <v>1.5</v>
      </c>
      <c r="I57" s="28">
        <f>G57/H57</f>
        <v>99520</v>
      </c>
      <c r="J57" s="29" t="s">
        <v>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4"/>
      <c r="B58" s="15"/>
      <c r="C58" s="16"/>
      <c r="D58" s="17"/>
      <c r="E58" s="17"/>
      <c r="F58" s="18"/>
      <c r="G58" s="14"/>
      <c r="H58" s="14"/>
      <c r="I58" s="14"/>
      <c r="J58" s="1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4"/>
      <c r="B59" s="30" t="s">
        <v>26</v>
      </c>
      <c r="C59" s="17">
        <v>0.63</v>
      </c>
      <c r="D59" s="17" t="s">
        <v>9</v>
      </c>
      <c r="E59" s="18">
        <v>25000.0</v>
      </c>
      <c r="F59" s="18">
        <f t="shared" ref="F59:F66" si="6">E59*C59</f>
        <v>15750</v>
      </c>
      <c r="G59" s="14"/>
      <c r="H59" s="14"/>
      <c r="I59" s="1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4"/>
      <c r="B60" s="30" t="s">
        <v>22</v>
      </c>
      <c r="C60" s="17">
        <v>0.115</v>
      </c>
      <c r="D60" s="17" t="s">
        <v>9</v>
      </c>
      <c r="E60" s="18">
        <v>22000.0</v>
      </c>
      <c r="F60" s="18">
        <f t="shared" si="6"/>
        <v>2530</v>
      </c>
      <c r="G60" s="14"/>
      <c r="H60" s="14"/>
      <c r="I60" s="14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4"/>
      <c r="B61" s="30" t="s">
        <v>21</v>
      </c>
      <c r="C61" s="17">
        <v>0.15</v>
      </c>
      <c r="D61" s="17" t="s">
        <v>9</v>
      </c>
      <c r="E61" s="18">
        <v>290000.0</v>
      </c>
      <c r="F61" s="18">
        <f t="shared" si="6"/>
        <v>43500</v>
      </c>
      <c r="G61" s="14"/>
      <c r="H61" s="14"/>
      <c r="I61" s="14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4"/>
      <c r="B62" s="30" t="s">
        <v>12</v>
      </c>
      <c r="C62" s="17">
        <v>0.035</v>
      </c>
      <c r="D62" s="17" t="s">
        <v>9</v>
      </c>
      <c r="E62" s="18">
        <v>74000.0</v>
      </c>
      <c r="F62" s="18">
        <f t="shared" si="6"/>
        <v>2590</v>
      </c>
      <c r="G62" s="14"/>
      <c r="H62" s="14"/>
      <c r="I62" s="14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4"/>
      <c r="B63" s="30" t="s">
        <v>13</v>
      </c>
      <c r="C63" s="17">
        <v>0.005</v>
      </c>
      <c r="D63" s="17" t="s">
        <v>9</v>
      </c>
      <c r="E63" s="18">
        <v>7000.0</v>
      </c>
      <c r="F63" s="18">
        <f t="shared" si="6"/>
        <v>35</v>
      </c>
      <c r="G63" s="14"/>
      <c r="H63" s="14"/>
      <c r="I63" s="14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4"/>
      <c r="B64" s="30" t="s">
        <v>18</v>
      </c>
      <c r="C64" s="17">
        <v>0.26</v>
      </c>
      <c r="D64" s="17" t="s">
        <v>9</v>
      </c>
      <c r="E64" s="31">
        <v>42750.0</v>
      </c>
      <c r="F64" s="18">
        <f t="shared" si="6"/>
        <v>11115</v>
      </c>
      <c r="G64" s="14"/>
      <c r="H64" s="14"/>
      <c r="I64" s="14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4"/>
      <c r="B65" s="30" t="s">
        <v>11</v>
      </c>
      <c r="C65" s="17">
        <v>0.08</v>
      </c>
      <c r="D65" s="17" t="s">
        <v>9</v>
      </c>
      <c r="E65" s="18">
        <v>22000.0</v>
      </c>
      <c r="F65" s="18">
        <f t="shared" si="6"/>
        <v>1760</v>
      </c>
      <c r="G65" s="14"/>
      <c r="H65" s="14"/>
      <c r="I65" s="14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4"/>
      <c r="B66" s="30" t="s">
        <v>27</v>
      </c>
      <c r="C66" s="17">
        <v>3.0</v>
      </c>
      <c r="D66" s="17" t="s">
        <v>28</v>
      </c>
      <c r="E66" s="18">
        <v>24000.0</v>
      </c>
      <c r="F66" s="18">
        <f t="shared" si="6"/>
        <v>72000</v>
      </c>
      <c r="G66" s="14"/>
      <c r="H66" s="14"/>
      <c r="I66" s="14"/>
      <c r="J66" s="1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0"/>
      <c r="B67" s="21"/>
      <c r="C67" s="22"/>
      <c r="D67" s="23"/>
      <c r="E67" s="23"/>
      <c r="F67" s="24"/>
      <c r="G67" s="20"/>
      <c r="H67" s="20"/>
      <c r="I67" s="20"/>
      <c r="J67" s="2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6" t="s">
        <v>38</v>
      </c>
      <c r="B68" s="32" t="s">
        <v>38</v>
      </c>
      <c r="C68" s="16"/>
      <c r="D68" s="17"/>
      <c r="E68" s="17"/>
      <c r="F68" s="18"/>
      <c r="G68" s="26">
        <f>SUM(F70:F76)</f>
        <v>8137</v>
      </c>
      <c r="H68" s="27">
        <v>18.0</v>
      </c>
      <c r="I68" s="33">
        <f>G68/H68</f>
        <v>452.0555556</v>
      </c>
      <c r="J68" s="29" t="s">
        <v>39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4"/>
      <c r="B69" s="15"/>
      <c r="C69" s="16"/>
      <c r="D69" s="17"/>
      <c r="E69" s="17"/>
      <c r="F69" s="18"/>
      <c r="G69" s="14"/>
      <c r="H69" s="14"/>
      <c r="I69" s="14"/>
      <c r="J69" s="1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4"/>
      <c r="B70" s="15" t="s">
        <v>10</v>
      </c>
      <c r="C70" s="16">
        <v>0.125</v>
      </c>
      <c r="D70" s="17" t="s">
        <v>9</v>
      </c>
      <c r="E70" s="18">
        <v>16000.0</v>
      </c>
      <c r="F70" s="18">
        <f t="shared" ref="F70:F76" si="7">E70*C70</f>
        <v>2000</v>
      </c>
      <c r="G70" s="14"/>
      <c r="H70" s="14"/>
      <c r="I70" s="14"/>
      <c r="J70" s="1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4"/>
      <c r="B71" s="15" t="s">
        <v>11</v>
      </c>
      <c r="C71" s="16">
        <v>0.125</v>
      </c>
      <c r="D71" s="17" t="s">
        <v>9</v>
      </c>
      <c r="E71" s="18">
        <v>3000.0</v>
      </c>
      <c r="F71" s="18">
        <f t="shared" si="7"/>
        <v>375</v>
      </c>
      <c r="G71" s="14"/>
      <c r="H71" s="14"/>
      <c r="I71" s="14"/>
      <c r="J71" s="1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4"/>
      <c r="B72" s="15" t="s">
        <v>12</v>
      </c>
      <c r="C72" s="16">
        <v>0.003</v>
      </c>
      <c r="D72" s="17" t="s">
        <v>9</v>
      </c>
      <c r="E72" s="18">
        <v>74000.0</v>
      </c>
      <c r="F72" s="18">
        <f t="shared" si="7"/>
        <v>222</v>
      </c>
      <c r="G72" s="14"/>
      <c r="H72" s="14"/>
      <c r="I72" s="14"/>
      <c r="J72" s="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4"/>
      <c r="B73" s="15" t="s">
        <v>10</v>
      </c>
      <c r="C73" s="16">
        <v>0.3</v>
      </c>
      <c r="D73" s="17" t="s">
        <v>9</v>
      </c>
      <c r="E73" s="18">
        <v>16000.0</v>
      </c>
      <c r="F73" s="18">
        <f t="shared" si="7"/>
        <v>4800</v>
      </c>
      <c r="G73" s="14"/>
      <c r="H73" s="14"/>
      <c r="I73" s="14"/>
      <c r="J73" s="1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4"/>
      <c r="B74" s="15" t="s">
        <v>13</v>
      </c>
      <c r="C74" s="16">
        <v>0.008</v>
      </c>
      <c r="D74" s="17" t="s">
        <v>9</v>
      </c>
      <c r="E74" s="18">
        <v>10000.0</v>
      </c>
      <c r="F74" s="18">
        <f t="shared" si="7"/>
        <v>80</v>
      </c>
      <c r="G74" s="14"/>
      <c r="H74" s="14"/>
      <c r="I74" s="14"/>
      <c r="J74" s="1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4"/>
      <c r="B75" s="15" t="s">
        <v>12</v>
      </c>
      <c r="C75" s="16">
        <v>0.003</v>
      </c>
      <c r="D75" s="17" t="s">
        <v>9</v>
      </c>
      <c r="E75" s="18">
        <v>80000.0</v>
      </c>
      <c r="F75" s="18">
        <f t="shared" si="7"/>
        <v>240</v>
      </c>
      <c r="G75" s="14"/>
      <c r="H75" s="14"/>
      <c r="I75" s="14"/>
      <c r="J75" s="1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4"/>
      <c r="B76" s="15" t="s">
        <v>11</v>
      </c>
      <c r="C76" s="16">
        <v>0.14</v>
      </c>
      <c r="D76" s="17" t="s">
        <v>9</v>
      </c>
      <c r="E76" s="18">
        <v>3000.0</v>
      </c>
      <c r="F76" s="18">
        <f t="shared" si="7"/>
        <v>420</v>
      </c>
      <c r="G76" s="14"/>
      <c r="H76" s="14"/>
      <c r="I76" s="14"/>
      <c r="J76" s="1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0"/>
      <c r="B77" s="21"/>
      <c r="C77" s="23"/>
      <c r="D77" s="23"/>
      <c r="E77" s="23"/>
      <c r="F77" s="24"/>
      <c r="G77" s="20"/>
      <c r="H77" s="20"/>
      <c r="I77" s="20"/>
      <c r="J77" s="2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6" t="s">
        <v>40</v>
      </c>
      <c r="B78" s="32" t="s">
        <v>40</v>
      </c>
      <c r="C78" s="16"/>
      <c r="D78" s="17"/>
      <c r="E78" s="17"/>
      <c r="F78" s="18"/>
      <c r="G78" s="26">
        <f>SUM(F80:F90)</f>
        <v>111379.4</v>
      </c>
      <c r="H78" s="27">
        <v>10.0</v>
      </c>
      <c r="I78" s="33">
        <f>G78/H78</f>
        <v>11137.94</v>
      </c>
      <c r="J78" s="29" t="s">
        <v>9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4"/>
      <c r="B79" s="15"/>
      <c r="C79" s="16"/>
      <c r="D79" s="17"/>
      <c r="E79" s="17"/>
      <c r="F79" s="18"/>
      <c r="G79" s="14"/>
      <c r="H79" s="14"/>
      <c r="I79" s="14"/>
      <c r="J79" s="1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4"/>
      <c r="B80" s="15" t="s">
        <v>10</v>
      </c>
      <c r="C80" s="16">
        <v>0.25</v>
      </c>
      <c r="D80" s="17" t="s">
        <v>9</v>
      </c>
      <c r="E80" s="18">
        <v>16000.0</v>
      </c>
      <c r="F80" s="18">
        <f t="shared" ref="F80:F90" si="8">E80*C80</f>
        <v>4000</v>
      </c>
      <c r="G80" s="14"/>
      <c r="H80" s="14"/>
      <c r="I80" s="14"/>
      <c r="J80" s="1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4"/>
      <c r="B81" s="15" t="s">
        <v>11</v>
      </c>
      <c r="C81" s="16">
        <v>0.25</v>
      </c>
      <c r="D81" s="17" t="s">
        <v>9</v>
      </c>
      <c r="E81" s="34">
        <v>3000.0</v>
      </c>
      <c r="F81" s="18">
        <f t="shared" si="8"/>
        <v>750</v>
      </c>
      <c r="G81" s="14"/>
      <c r="H81" s="14"/>
      <c r="I81" s="14"/>
      <c r="J81" s="1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4"/>
      <c r="B82" s="15" t="s">
        <v>41</v>
      </c>
      <c r="C82" s="16">
        <v>0.88</v>
      </c>
      <c r="D82" s="17" t="s">
        <v>9</v>
      </c>
      <c r="E82" s="18">
        <v>15000.0</v>
      </c>
      <c r="F82" s="18">
        <f t="shared" si="8"/>
        <v>13200</v>
      </c>
      <c r="G82" s="14"/>
      <c r="H82" s="14"/>
      <c r="I82" s="14"/>
      <c r="J82" s="1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4"/>
      <c r="B83" s="15" t="s">
        <v>13</v>
      </c>
      <c r="C83" s="16">
        <v>0.032</v>
      </c>
      <c r="D83" s="17" t="s">
        <v>9</v>
      </c>
      <c r="E83" s="18">
        <v>10000.0</v>
      </c>
      <c r="F83" s="18">
        <f t="shared" si="8"/>
        <v>320</v>
      </c>
      <c r="G83" s="14"/>
      <c r="H83" s="14"/>
      <c r="I83" s="14"/>
      <c r="J83" s="1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4"/>
      <c r="B84" s="15" t="s">
        <v>42</v>
      </c>
      <c r="C84" s="16">
        <v>0.12</v>
      </c>
      <c r="D84" s="17" t="s">
        <v>9</v>
      </c>
      <c r="E84" s="18">
        <v>150000.0</v>
      </c>
      <c r="F84" s="18">
        <f t="shared" si="8"/>
        <v>18000</v>
      </c>
      <c r="G84" s="14"/>
      <c r="H84" s="14"/>
      <c r="I84" s="14"/>
      <c r="J84" s="1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4"/>
      <c r="B85" s="15" t="s">
        <v>11</v>
      </c>
      <c r="C85" s="16">
        <v>0.6</v>
      </c>
      <c r="D85" s="17" t="s">
        <v>9</v>
      </c>
      <c r="E85" s="18">
        <v>2999.0</v>
      </c>
      <c r="F85" s="18">
        <f t="shared" si="8"/>
        <v>1799.4</v>
      </c>
      <c r="G85" s="14"/>
      <c r="H85" s="14"/>
      <c r="I85" s="14"/>
      <c r="J85" s="1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4"/>
      <c r="B86" s="15" t="s">
        <v>43</v>
      </c>
      <c r="C86" s="16">
        <v>0.01</v>
      </c>
      <c r="D86" s="17" t="s">
        <v>9</v>
      </c>
      <c r="E86" s="18">
        <v>412000.0</v>
      </c>
      <c r="F86" s="18">
        <f t="shared" si="8"/>
        <v>4120</v>
      </c>
      <c r="G86" s="14"/>
      <c r="H86" s="14"/>
      <c r="I86" s="14"/>
      <c r="J86" s="1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4"/>
      <c r="B87" s="15" t="s">
        <v>44</v>
      </c>
      <c r="C87" s="16">
        <v>0.005</v>
      </c>
      <c r="D87" s="17" t="s">
        <v>9</v>
      </c>
      <c r="E87" s="18">
        <v>694000.0</v>
      </c>
      <c r="F87" s="18">
        <f t="shared" si="8"/>
        <v>3470</v>
      </c>
      <c r="G87" s="14"/>
      <c r="H87" s="14"/>
      <c r="I87" s="14"/>
      <c r="J87" s="1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4"/>
      <c r="B88" s="15" t="s">
        <v>42</v>
      </c>
      <c r="C88" s="16">
        <v>0.05</v>
      </c>
      <c r="D88" s="17" t="s">
        <v>9</v>
      </c>
      <c r="E88" s="18">
        <v>150000.0</v>
      </c>
      <c r="F88" s="18">
        <f t="shared" si="8"/>
        <v>7500</v>
      </c>
      <c r="G88" s="14"/>
      <c r="H88" s="14"/>
      <c r="I88" s="14"/>
      <c r="J88" s="1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4"/>
      <c r="B89" s="15" t="s">
        <v>45</v>
      </c>
      <c r="C89" s="16">
        <v>0.005</v>
      </c>
      <c r="D89" s="17" t="s">
        <v>9</v>
      </c>
      <c r="E89" s="18">
        <v>9180000.0</v>
      </c>
      <c r="F89" s="18">
        <f t="shared" si="8"/>
        <v>45900</v>
      </c>
      <c r="G89" s="14"/>
      <c r="H89" s="14"/>
      <c r="I89" s="14"/>
      <c r="J89" s="1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4"/>
      <c r="B90" s="15" t="s">
        <v>46</v>
      </c>
      <c r="C90" s="16">
        <v>0.08</v>
      </c>
      <c r="D90" s="17" t="s">
        <v>9</v>
      </c>
      <c r="E90" s="18">
        <v>154000.0</v>
      </c>
      <c r="F90" s="18">
        <f t="shared" si="8"/>
        <v>12320</v>
      </c>
      <c r="G90" s="14"/>
      <c r="H90" s="14"/>
      <c r="I90" s="14"/>
      <c r="J90" s="1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0"/>
      <c r="B91" s="21"/>
      <c r="C91" s="23"/>
      <c r="D91" s="23"/>
      <c r="E91" s="23"/>
      <c r="F91" s="24"/>
      <c r="G91" s="20"/>
      <c r="H91" s="20"/>
      <c r="I91" s="20"/>
      <c r="J91" s="2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6" t="s">
        <v>47</v>
      </c>
      <c r="B92" s="32" t="s">
        <v>47</v>
      </c>
      <c r="C92" s="16"/>
      <c r="D92" s="17"/>
      <c r="E92" s="17"/>
      <c r="F92" s="18"/>
      <c r="G92" s="26">
        <f>SUM(F94:F99)</f>
        <v>16190</v>
      </c>
      <c r="H92" s="27">
        <v>1.4</v>
      </c>
      <c r="I92" s="33">
        <f>G92/H92</f>
        <v>11564.28571</v>
      </c>
      <c r="J92" s="29" t="s">
        <v>9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4"/>
      <c r="B93" s="15"/>
      <c r="C93" s="16"/>
      <c r="D93" s="17"/>
      <c r="E93" s="17"/>
      <c r="F93" s="18"/>
      <c r="G93" s="14"/>
      <c r="H93" s="14"/>
      <c r="I93" s="14"/>
      <c r="J93" s="1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4"/>
      <c r="B94" s="15" t="s">
        <v>10</v>
      </c>
      <c r="C94" s="16">
        <v>0.25</v>
      </c>
      <c r="D94" s="17" t="s">
        <v>9</v>
      </c>
      <c r="E94" s="18">
        <v>16000.0</v>
      </c>
      <c r="F94" s="18">
        <f t="shared" ref="F94:F99" si="9">E94*C94</f>
        <v>4000</v>
      </c>
      <c r="G94" s="14"/>
      <c r="H94" s="14"/>
      <c r="I94" s="14"/>
      <c r="J94" s="1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4"/>
      <c r="B95" s="15" t="s">
        <v>11</v>
      </c>
      <c r="C95" s="16">
        <v>0.25</v>
      </c>
      <c r="D95" s="17" t="s">
        <v>9</v>
      </c>
      <c r="E95" s="34">
        <v>3000.0</v>
      </c>
      <c r="F95" s="18">
        <f t="shared" si="9"/>
        <v>750</v>
      </c>
      <c r="G95" s="14"/>
      <c r="H95" s="14"/>
      <c r="I95" s="14"/>
      <c r="J95" s="1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4"/>
      <c r="B96" s="15" t="s">
        <v>10</v>
      </c>
      <c r="C96" s="16">
        <v>0.6</v>
      </c>
      <c r="D96" s="17" t="s">
        <v>9</v>
      </c>
      <c r="E96" s="18">
        <v>16000.0</v>
      </c>
      <c r="F96" s="18">
        <f t="shared" si="9"/>
        <v>9600</v>
      </c>
      <c r="G96" s="14"/>
      <c r="H96" s="14"/>
      <c r="I96" s="14"/>
      <c r="J96" s="1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4"/>
      <c r="B97" s="15" t="s">
        <v>13</v>
      </c>
      <c r="C97" s="16">
        <v>0.02</v>
      </c>
      <c r="D97" s="17" t="s">
        <v>9</v>
      </c>
      <c r="E97" s="18">
        <v>10000.0</v>
      </c>
      <c r="F97" s="18">
        <f t="shared" si="9"/>
        <v>200</v>
      </c>
      <c r="G97" s="14"/>
      <c r="H97" s="14"/>
      <c r="I97" s="14"/>
      <c r="J97" s="1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4"/>
      <c r="B98" s="15" t="s">
        <v>12</v>
      </c>
      <c r="C98" s="16">
        <v>0.01</v>
      </c>
      <c r="D98" s="17" t="s">
        <v>9</v>
      </c>
      <c r="E98" s="18">
        <v>80000.0</v>
      </c>
      <c r="F98" s="18">
        <f t="shared" si="9"/>
        <v>800</v>
      </c>
      <c r="G98" s="14"/>
      <c r="H98" s="14"/>
      <c r="I98" s="14"/>
      <c r="J98" s="1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4"/>
      <c r="B99" s="15" t="s">
        <v>11</v>
      </c>
      <c r="C99" s="16">
        <v>0.28</v>
      </c>
      <c r="D99" s="17" t="s">
        <v>9</v>
      </c>
      <c r="E99" s="18">
        <v>3000.0</v>
      </c>
      <c r="F99" s="18">
        <f t="shared" si="9"/>
        <v>840</v>
      </c>
      <c r="G99" s="14"/>
      <c r="H99" s="14"/>
      <c r="I99" s="14"/>
      <c r="J99" s="1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0"/>
      <c r="B100" s="21"/>
      <c r="C100" s="23"/>
      <c r="D100" s="23"/>
      <c r="E100" s="23"/>
      <c r="F100" s="24"/>
      <c r="G100" s="20"/>
      <c r="H100" s="20"/>
      <c r="I100" s="20"/>
      <c r="J100" s="2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6" t="s">
        <v>48</v>
      </c>
      <c r="B101" s="32" t="s">
        <v>47</v>
      </c>
      <c r="C101" s="16"/>
      <c r="D101" s="17"/>
      <c r="E101" s="17"/>
      <c r="F101" s="18"/>
      <c r="G101" s="26">
        <f>SUM(F103:F109)</f>
        <v>24715</v>
      </c>
      <c r="H101" s="27">
        <v>1.4</v>
      </c>
      <c r="I101" s="33">
        <f>G101/H101</f>
        <v>17653.57143</v>
      </c>
      <c r="J101" s="29" t="s">
        <v>9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4"/>
      <c r="B102" s="15"/>
      <c r="C102" s="16"/>
      <c r="D102" s="17"/>
      <c r="E102" s="17"/>
      <c r="F102" s="18"/>
      <c r="G102" s="14"/>
      <c r="H102" s="14"/>
      <c r="I102" s="14"/>
      <c r="J102" s="1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4"/>
      <c r="B103" s="15" t="s">
        <v>10</v>
      </c>
      <c r="C103" s="16">
        <v>0.125</v>
      </c>
      <c r="D103" s="17" t="s">
        <v>9</v>
      </c>
      <c r="E103" s="18">
        <v>16000.0</v>
      </c>
      <c r="F103" s="18">
        <f t="shared" ref="F103:F109" si="10">E103*C103</f>
        <v>2000</v>
      </c>
      <c r="G103" s="14"/>
      <c r="H103" s="14"/>
      <c r="I103" s="14"/>
      <c r="J103" s="1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4"/>
      <c r="B104" s="15" t="s">
        <v>49</v>
      </c>
      <c r="C104" s="16">
        <v>0.125</v>
      </c>
      <c r="D104" s="17" t="s">
        <v>9</v>
      </c>
      <c r="E104" s="18">
        <v>69000.0</v>
      </c>
      <c r="F104" s="18">
        <f t="shared" si="10"/>
        <v>8625</v>
      </c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4"/>
      <c r="B105" s="15" t="s">
        <v>11</v>
      </c>
      <c r="C105" s="16">
        <v>0.25</v>
      </c>
      <c r="D105" s="17" t="s">
        <v>9</v>
      </c>
      <c r="E105" s="34">
        <v>3000.0</v>
      </c>
      <c r="F105" s="18">
        <f t="shared" si="10"/>
        <v>750</v>
      </c>
      <c r="G105" s="14"/>
      <c r="H105" s="14"/>
      <c r="I105" s="14"/>
      <c r="J105" s="1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4"/>
      <c r="B106" s="15" t="s">
        <v>10</v>
      </c>
      <c r="C106" s="16">
        <v>0.55</v>
      </c>
      <c r="D106" s="17" t="s">
        <v>9</v>
      </c>
      <c r="E106" s="18">
        <v>16000.0</v>
      </c>
      <c r="F106" s="18">
        <f t="shared" si="10"/>
        <v>8800</v>
      </c>
      <c r="G106" s="14"/>
      <c r="H106" s="14"/>
      <c r="I106" s="14"/>
      <c r="J106" s="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4"/>
      <c r="B107" s="15" t="s">
        <v>50</v>
      </c>
      <c r="C107" s="16">
        <v>0.05</v>
      </c>
      <c r="D107" s="17" t="s">
        <v>9</v>
      </c>
      <c r="E107" s="18">
        <v>69000.0</v>
      </c>
      <c r="F107" s="18">
        <f t="shared" si="10"/>
        <v>3450</v>
      </c>
      <c r="G107" s="14"/>
      <c r="H107" s="14"/>
      <c r="I107" s="14"/>
      <c r="J107" s="1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4"/>
      <c r="B108" s="15" t="s">
        <v>13</v>
      </c>
      <c r="C108" s="16">
        <v>0.025</v>
      </c>
      <c r="D108" s="17" t="s">
        <v>9</v>
      </c>
      <c r="E108" s="18">
        <v>10000.0</v>
      </c>
      <c r="F108" s="18">
        <f t="shared" si="10"/>
        <v>250</v>
      </c>
      <c r="G108" s="14"/>
      <c r="H108" s="14"/>
      <c r="I108" s="14"/>
      <c r="J108" s="1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4"/>
      <c r="B109" s="15" t="s">
        <v>11</v>
      </c>
      <c r="C109" s="16">
        <v>0.28</v>
      </c>
      <c r="D109" s="17" t="s">
        <v>9</v>
      </c>
      <c r="E109" s="18">
        <v>3000.0</v>
      </c>
      <c r="F109" s="18">
        <f t="shared" si="10"/>
        <v>840</v>
      </c>
      <c r="G109" s="14"/>
      <c r="H109" s="14"/>
      <c r="I109" s="14"/>
      <c r="J109" s="1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0"/>
      <c r="B110" s="21"/>
      <c r="C110" s="23"/>
      <c r="D110" s="23"/>
      <c r="E110" s="23"/>
      <c r="F110" s="24"/>
      <c r="G110" s="20"/>
      <c r="H110" s="20"/>
      <c r="I110" s="20"/>
      <c r="J110" s="2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35" t="s">
        <v>51</v>
      </c>
      <c r="B111" s="36" t="s">
        <v>51</v>
      </c>
      <c r="C111" s="17"/>
      <c r="D111" s="17"/>
      <c r="E111" s="17"/>
      <c r="F111" s="17"/>
      <c r="G111" s="26">
        <f>SUM(F113:F119)</f>
        <v>86730</v>
      </c>
      <c r="H111" s="26">
        <v>14.0</v>
      </c>
      <c r="I111" s="28">
        <f>G111/H111</f>
        <v>6195</v>
      </c>
      <c r="J111" s="29" t="s">
        <v>39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4"/>
      <c r="B112" s="37"/>
      <c r="C112" s="16"/>
      <c r="D112" s="17"/>
      <c r="E112" s="17"/>
      <c r="F112" s="17"/>
      <c r="G112" s="14"/>
      <c r="H112" s="14"/>
      <c r="I112" s="14"/>
      <c r="J112" s="1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4"/>
      <c r="B113" s="38" t="s">
        <v>26</v>
      </c>
      <c r="C113" s="17">
        <v>1.0</v>
      </c>
      <c r="D113" s="16" t="s">
        <v>9</v>
      </c>
      <c r="E113" s="18">
        <v>18500.0</v>
      </c>
      <c r="F113" s="18">
        <f t="shared" ref="F113:F119" si="11">E113*C113</f>
        <v>18500</v>
      </c>
      <c r="G113" s="14"/>
      <c r="H113" s="14"/>
      <c r="I113" s="14"/>
      <c r="J113" s="1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4"/>
      <c r="B114" s="38" t="s">
        <v>52</v>
      </c>
      <c r="C114" s="17">
        <v>0.4</v>
      </c>
      <c r="D114" s="16" t="s">
        <v>9</v>
      </c>
      <c r="E114" s="18">
        <v>160000.0</v>
      </c>
      <c r="F114" s="18">
        <f t="shared" si="11"/>
        <v>64000</v>
      </c>
      <c r="G114" s="14"/>
      <c r="H114" s="14"/>
      <c r="I114" s="14"/>
      <c r="J114" s="1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4"/>
      <c r="B115" s="38" t="s">
        <v>13</v>
      </c>
      <c r="C115" s="17">
        <v>0.01</v>
      </c>
      <c r="D115" s="16" t="s">
        <v>9</v>
      </c>
      <c r="E115" s="18">
        <v>8000.0</v>
      </c>
      <c r="F115" s="18">
        <f t="shared" si="11"/>
        <v>80</v>
      </c>
      <c r="G115" s="14"/>
      <c r="H115" s="14"/>
      <c r="I115" s="14"/>
      <c r="J115" s="1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4"/>
      <c r="B116" s="38" t="s">
        <v>22</v>
      </c>
      <c r="C116" s="17">
        <v>0.01</v>
      </c>
      <c r="D116" s="16" t="s">
        <v>9</v>
      </c>
      <c r="E116" s="18">
        <v>25000.0</v>
      </c>
      <c r="F116" s="18">
        <f t="shared" si="11"/>
        <v>250</v>
      </c>
      <c r="G116" s="14"/>
      <c r="H116" s="14"/>
      <c r="I116" s="14"/>
      <c r="J116" s="1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4"/>
      <c r="B117" s="38" t="s">
        <v>53</v>
      </c>
      <c r="C117" s="17">
        <v>0.02</v>
      </c>
      <c r="D117" s="16" t="s">
        <v>9</v>
      </c>
      <c r="E117" s="18">
        <v>130000.0</v>
      </c>
      <c r="F117" s="18">
        <f t="shared" si="11"/>
        <v>2600</v>
      </c>
      <c r="G117" s="14"/>
      <c r="H117" s="14"/>
      <c r="I117" s="14"/>
      <c r="J117" s="1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4"/>
      <c r="B118" s="38" t="s">
        <v>12</v>
      </c>
      <c r="C118" s="17">
        <v>0.01</v>
      </c>
      <c r="D118" s="16" t="s">
        <v>9</v>
      </c>
      <c r="E118" s="18">
        <v>130000.0</v>
      </c>
      <c r="F118" s="18">
        <f t="shared" si="11"/>
        <v>1300</v>
      </c>
      <c r="G118" s="14"/>
      <c r="H118" s="14"/>
      <c r="I118" s="14"/>
      <c r="J118" s="1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4"/>
      <c r="B119" s="38" t="s">
        <v>11</v>
      </c>
      <c r="C119" s="17">
        <v>0.3</v>
      </c>
      <c r="D119" s="16" t="s">
        <v>9</v>
      </c>
      <c r="E119" s="18"/>
      <c r="F119" s="18">
        <f t="shared" si="11"/>
        <v>0</v>
      </c>
      <c r="G119" s="14"/>
      <c r="H119" s="14"/>
      <c r="I119" s="14"/>
      <c r="J119" s="1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0"/>
      <c r="B120" s="39"/>
      <c r="C120" s="23"/>
      <c r="D120" s="23"/>
      <c r="E120" s="23"/>
      <c r="F120" s="24"/>
      <c r="G120" s="20"/>
      <c r="H120" s="20"/>
      <c r="I120" s="20"/>
      <c r="J120" s="2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6" t="s">
        <v>54</v>
      </c>
      <c r="B121" s="36" t="s">
        <v>55</v>
      </c>
      <c r="C121" s="17"/>
      <c r="D121" s="17"/>
      <c r="E121" s="17"/>
      <c r="F121" s="17"/>
      <c r="G121" s="26">
        <f>SUM(F123:F128)</f>
        <v>26750</v>
      </c>
      <c r="H121" s="26">
        <v>1.7</v>
      </c>
      <c r="I121" s="33">
        <f>G121/H121</f>
        <v>15735.29412</v>
      </c>
      <c r="J121" s="29" t="s">
        <v>9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4"/>
      <c r="B122" s="37"/>
      <c r="C122" s="16"/>
      <c r="D122" s="17"/>
      <c r="E122" s="17"/>
      <c r="F122" s="17"/>
      <c r="G122" s="14"/>
      <c r="H122" s="14"/>
      <c r="I122" s="14"/>
      <c r="J122" s="1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4"/>
      <c r="B123" s="38" t="s">
        <v>26</v>
      </c>
      <c r="C123" s="17">
        <v>1.0</v>
      </c>
      <c r="D123" s="16" t="s">
        <v>9</v>
      </c>
      <c r="E123" s="18">
        <v>16000.0</v>
      </c>
      <c r="F123" s="18">
        <f t="shared" ref="F123:F128" si="12">E123*C123</f>
        <v>16000</v>
      </c>
      <c r="G123" s="14"/>
      <c r="H123" s="14"/>
      <c r="I123" s="14"/>
      <c r="J123" s="1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4"/>
      <c r="B124" s="38" t="s">
        <v>13</v>
      </c>
      <c r="C124" s="17">
        <v>0.022</v>
      </c>
      <c r="D124" s="16" t="s">
        <v>9</v>
      </c>
      <c r="E124" s="18">
        <v>10000.0</v>
      </c>
      <c r="F124" s="18">
        <f t="shared" si="12"/>
        <v>220</v>
      </c>
      <c r="G124" s="14"/>
      <c r="H124" s="14"/>
      <c r="I124" s="14"/>
      <c r="J124" s="1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4"/>
      <c r="B125" s="38" t="s">
        <v>22</v>
      </c>
      <c r="C125" s="17">
        <v>0.04</v>
      </c>
      <c r="D125" s="16" t="s">
        <v>9</v>
      </c>
      <c r="E125" s="18">
        <v>22000.0</v>
      </c>
      <c r="F125" s="18">
        <f t="shared" si="12"/>
        <v>880</v>
      </c>
      <c r="G125" s="14"/>
      <c r="H125" s="14"/>
      <c r="I125" s="14"/>
      <c r="J125" s="1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4"/>
      <c r="B126" s="38" t="s">
        <v>53</v>
      </c>
      <c r="C126" s="17">
        <v>0.05</v>
      </c>
      <c r="D126" s="16" t="s">
        <v>9</v>
      </c>
      <c r="E126" s="18">
        <v>130000.0</v>
      </c>
      <c r="F126" s="18">
        <f t="shared" si="12"/>
        <v>6500</v>
      </c>
      <c r="G126" s="14"/>
      <c r="H126" s="14"/>
      <c r="I126" s="14"/>
      <c r="J126" s="1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4"/>
      <c r="B127" s="38" t="s">
        <v>12</v>
      </c>
      <c r="C127" s="17">
        <v>0.015</v>
      </c>
      <c r="D127" s="16" t="s">
        <v>9</v>
      </c>
      <c r="E127" s="18">
        <v>80000.0</v>
      </c>
      <c r="F127" s="18">
        <f t="shared" si="12"/>
        <v>1200</v>
      </c>
      <c r="G127" s="14"/>
      <c r="H127" s="14"/>
      <c r="I127" s="14"/>
      <c r="J127" s="1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4"/>
      <c r="B128" s="38" t="s">
        <v>11</v>
      </c>
      <c r="C128" s="17">
        <v>0.65</v>
      </c>
      <c r="D128" s="16" t="s">
        <v>9</v>
      </c>
      <c r="E128" s="18">
        <v>3000.0</v>
      </c>
      <c r="F128" s="18">
        <f t="shared" si="12"/>
        <v>1950</v>
      </c>
      <c r="G128" s="14"/>
      <c r="H128" s="14"/>
      <c r="I128" s="14"/>
      <c r="J128" s="1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0"/>
      <c r="B129" s="39"/>
      <c r="C129" s="23"/>
      <c r="D129" s="23"/>
      <c r="E129" s="23"/>
      <c r="F129" s="24"/>
      <c r="G129" s="20"/>
      <c r="H129" s="20"/>
      <c r="I129" s="20"/>
      <c r="J129" s="20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6" t="s">
        <v>56</v>
      </c>
      <c r="B130" s="36" t="s">
        <v>55</v>
      </c>
      <c r="C130" s="17"/>
      <c r="D130" s="17"/>
      <c r="E130" s="17"/>
      <c r="F130" s="17"/>
      <c r="G130" s="26">
        <f>SUM(F132:F138)</f>
        <v>21880</v>
      </c>
      <c r="H130" s="26">
        <v>1.36</v>
      </c>
      <c r="I130" s="33">
        <f>G130/H130</f>
        <v>16088.23529</v>
      </c>
      <c r="J130" s="29" t="s">
        <v>9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4"/>
      <c r="B131" s="37"/>
      <c r="C131" s="16"/>
      <c r="D131" s="17"/>
      <c r="E131" s="17"/>
      <c r="F131" s="17"/>
      <c r="G131" s="14"/>
      <c r="H131" s="14"/>
      <c r="I131" s="14"/>
      <c r="J131" s="1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4"/>
      <c r="B132" s="38" t="s">
        <v>26</v>
      </c>
      <c r="C132" s="17">
        <v>0.8</v>
      </c>
      <c r="D132" s="16" t="s">
        <v>9</v>
      </c>
      <c r="E132" s="18">
        <v>16000.0</v>
      </c>
      <c r="F132" s="18">
        <f t="shared" ref="F132:F138" si="13">E132*C132</f>
        <v>12800</v>
      </c>
      <c r="G132" s="14"/>
      <c r="H132" s="14"/>
      <c r="I132" s="14"/>
      <c r="J132" s="1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4"/>
      <c r="B133" s="38" t="s">
        <v>13</v>
      </c>
      <c r="C133" s="17">
        <v>0.01</v>
      </c>
      <c r="D133" s="16" t="s">
        <v>9</v>
      </c>
      <c r="E133" s="18">
        <v>10000.0</v>
      </c>
      <c r="F133" s="18">
        <f t="shared" si="13"/>
        <v>100</v>
      </c>
      <c r="G133" s="14"/>
      <c r="H133" s="14"/>
      <c r="I133" s="14"/>
      <c r="J133" s="1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4"/>
      <c r="B134" s="38" t="s">
        <v>22</v>
      </c>
      <c r="C134" s="17">
        <v>0.01</v>
      </c>
      <c r="D134" s="16" t="s">
        <v>9</v>
      </c>
      <c r="E134" s="18">
        <v>22000.0</v>
      </c>
      <c r="F134" s="18">
        <f t="shared" si="13"/>
        <v>220</v>
      </c>
      <c r="G134" s="14"/>
      <c r="H134" s="14"/>
      <c r="I134" s="14"/>
      <c r="J134" s="1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4"/>
      <c r="B135" s="38" t="s">
        <v>53</v>
      </c>
      <c r="C135" s="17">
        <v>0.03</v>
      </c>
      <c r="D135" s="16" t="s">
        <v>9</v>
      </c>
      <c r="E135" s="18">
        <v>150000.0</v>
      </c>
      <c r="F135" s="18">
        <f t="shared" si="13"/>
        <v>4500</v>
      </c>
      <c r="G135" s="14"/>
      <c r="H135" s="14"/>
      <c r="I135" s="14"/>
      <c r="J135" s="1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4"/>
      <c r="B136" s="38" t="s">
        <v>12</v>
      </c>
      <c r="C136" s="17">
        <v>0.01</v>
      </c>
      <c r="D136" s="16" t="s">
        <v>9</v>
      </c>
      <c r="E136" s="18">
        <v>80000.0</v>
      </c>
      <c r="F136" s="18">
        <f t="shared" si="13"/>
        <v>800</v>
      </c>
      <c r="G136" s="14"/>
      <c r="H136" s="14"/>
      <c r="I136" s="14"/>
      <c r="J136" s="1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4"/>
      <c r="B137" s="38" t="s">
        <v>57</v>
      </c>
      <c r="C137" s="17">
        <v>0.02</v>
      </c>
      <c r="D137" s="16" t="s">
        <v>9</v>
      </c>
      <c r="E137" s="18">
        <v>98000.0</v>
      </c>
      <c r="F137" s="18">
        <f t="shared" si="13"/>
        <v>1960</v>
      </c>
      <c r="G137" s="14"/>
      <c r="H137" s="14"/>
      <c r="I137" s="14"/>
      <c r="J137" s="1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4"/>
      <c r="B138" s="38" t="s">
        <v>11</v>
      </c>
      <c r="C138" s="17">
        <v>0.5</v>
      </c>
      <c r="D138" s="16" t="s">
        <v>9</v>
      </c>
      <c r="E138" s="18">
        <v>3000.0</v>
      </c>
      <c r="F138" s="18">
        <f t="shared" si="13"/>
        <v>1500</v>
      </c>
      <c r="G138" s="14"/>
      <c r="H138" s="14"/>
      <c r="I138" s="14"/>
      <c r="J138" s="1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0"/>
      <c r="B139" s="39"/>
      <c r="C139" s="23"/>
      <c r="D139" s="23"/>
      <c r="E139" s="23"/>
      <c r="F139" s="24"/>
      <c r="G139" s="20"/>
      <c r="H139" s="20"/>
      <c r="I139" s="20"/>
      <c r="J139" s="2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6" t="s">
        <v>58</v>
      </c>
      <c r="B140" s="36" t="s">
        <v>58</v>
      </c>
      <c r="C140" s="17"/>
      <c r="D140" s="17"/>
      <c r="E140" s="17"/>
      <c r="F140" s="17"/>
      <c r="G140" s="26">
        <f>SUM(F142:F149)</f>
        <v>24285</v>
      </c>
      <c r="H140" s="26">
        <v>0.88</v>
      </c>
      <c r="I140" s="33">
        <f>G140/H140</f>
        <v>27596.59091</v>
      </c>
      <c r="J140" s="29" t="s">
        <v>9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4"/>
      <c r="B141" s="37"/>
      <c r="C141" s="16"/>
      <c r="D141" s="17"/>
      <c r="E141" s="17"/>
      <c r="F141" s="17"/>
      <c r="G141" s="14"/>
      <c r="H141" s="14"/>
      <c r="I141" s="14"/>
      <c r="J141" s="1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4"/>
      <c r="B142" s="38" t="s">
        <v>26</v>
      </c>
      <c r="C142" s="17">
        <v>0.53</v>
      </c>
      <c r="D142" s="16" t="s">
        <v>9</v>
      </c>
      <c r="E142" s="18">
        <v>16000.0</v>
      </c>
      <c r="F142" s="18">
        <f t="shared" ref="F142:F149" si="14">E142*C142</f>
        <v>8480</v>
      </c>
      <c r="G142" s="14"/>
      <c r="H142" s="14"/>
      <c r="I142" s="14"/>
      <c r="J142" s="1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4"/>
      <c r="B143" s="38" t="s">
        <v>13</v>
      </c>
      <c r="C143" s="17">
        <v>0.003</v>
      </c>
      <c r="D143" s="16" t="s">
        <v>9</v>
      </c>
      <c r="E143" s="18">
        <v>10000.0</v>
      </c>
      <c r="F143" s="18">
        <f t="shared" si="14"/>
        <v>30</v>
      </c>
      <c r="G143" s="14"/>
      <c r="H143" s="14"/>
      <c r="I143" s="14"/>
      <c r="J143" s="1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4"/>
      <c r="B144" s="38" t="s">
        <v>22</v>
      </c>
      <c r="C144" s="17">
        <v>0.04</v>
      </c>
      <c r="D144" s="16" t="s">
        <v>9</v>
      </c>
      <c r="E144" s="18">
        <v>22000.0</v>
      </c>
      <c r="F144" s="18">
        <f t="shared" si="14"/>
        <v>880</v>
      </c>
      <c r="G144" s="14"/>
      <c r="H144" s="14"/>
      <c r="I144" s="14"/>
      <c r="J144" s="1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4"/>
      <c r="B145" s="38" t="s">
        <v>59</v>
      </c>
      <c r="C145" s="17">
        <v>0.015</v>
      </c>
      <c r="D145" s="16" t="s">
        <v>9</v>
      </c>
      <c r="E145" s="18">
        <v>349000.0</v>
      </c>
      <c r="F145" s="18">
        <f t="shared" si="14"/>
        <v>5235</v>
      </c>
      <c r="G145" s="14"/>
      <c r="H145" s="14"/>
      <c r="I145" s="14"/>
      <c r="J145" s="1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4"/>
      <c r="B146" s="38" t="s">
        <v>18</v>
      </c>
      <c r="C146" s="17">
        <v>0.05</v>
      </c>
      <c r="D146" s="16" t="s">
        <v>9</v>
      </c>
      <c r="E146" s="18">
        <v>45000.0</v>
      </c>
      <c r="F146" s="18">
        <f t="shared" si="14"/>
        <v>2250</v>
      </c>
      <c r="G146" s="14"/>
      <c r="H146" s="14"/>
      <c r="I146" s="14"/>
      <c r="J146" s="1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4"/>
      <c r="B147" s="38" t="s">
        <v>12</v>
      </c>
      <c r="C147" s="17">
        <v>0.018</v>
      </c>
      <c r="D147" s="16" t="s">
        <v>9</v>
      </c>
      <c r="E147" s="18">
        <v>80000.0</v>
      </c>
      <c r="F147" s="18">
        <f t="shared" si="14"/>
        <v>1440</v>
      </c>
      <c r="G147" s="14"/>
      <c r="H147" s="14"/>
      <c r="I147" s="14"/>
      <c r="J147" s="1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4"/>
      <c r="B148" s="38" t="s">
        <v>60</v>
      </c>
      <c r="C148" s="17">
        <v>0.025</v>
      </c>
      <c r="D148" s="16" t="s">
        <v>9</v>
      </c>
      <c r="E148" s="18">
        <v>210000.0</v>
      </c>
      <c r="F148" s="18">
        <f t="shared" si="14"/>
        <v>5250</v>
      </c>
      <c r="G148" s="14"/>
      <c r="H148" s="14"/>
      <c r="I148" s="14"/>
      <c r="J148" s="1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4"/>
      <c r="B149" s="38" t="s">
        <v>11</v>
      </c>
      <c r="C149" s="17">
        <v>0.24</v>
      </c>
      <c r="D149" s="16" t="s">
        <v>9</v>
      </c>
      <c r="E149" s="18">
        <v>3000.0</v>
      </c>
      <c r="F149" s="18">
        <f t="shared" si="14"/>
        <v>720</v>
      </c>
      <c r="G149" s="14"/>
      <c r="H149" s="14"/>
      <c r="I149" s="14"/>
      <c r="J149" s="1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0"/>
      <c r="B150" s="39"/>
      <c r="C150" s="23"/>
      <c r="D150" s="23"/>
      <c r="E150" s="23"/>
      <c r="F150" s="24"/>
      <c r="G150" s="20"/>
      <c r="H150" s="20"/>
      <c r="I150" s="20"/>
      <c r="J150" s="20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6" t="s">
        <v>61</v>
      </c>
      <c r="B151" s="36" t="s">
        <v>62</v>
      </c>
      <c r="C151" s="17"/>
      <c r="D151" s="17"/>
      <c r="E151" s="17"/>
      <c r="F151" s="17"/>
      <c r="G151" s="26">
        <f>SUM(F153:F157)</f>
        <v>25650</v>
      </c>
      <c r="H151" s="26">
        <v>1.8</v>
      </c>
      <c r="I151" s="33">
        <f>G151/H151</f>
        <v>14250</v>
      </c>
      <c r="J151" s="29" t="s">
        <v>9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4"/>
      <c r="B152" s="37"/>
      <c r="C152" s="16"/>
      <c r="D152" s="17"/>
      <c r="E152" s="17"/>
      <c r="F152" s="17"/>
      <c r="G152" s="14"/>
      <c r="H152" s="14"/>
      <c r="I152" s="14"/>
      <c r="J152" s="1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4"/>
      <c r="B153" s="38" t="s">
        <v>26</v>
      </c>
      <c r="C153" s="17">
        <v>1.0</v>
      </c>
      <c r="D153" s="16" t="s">
        <v>9</v>
      </c>
      <c r="E153" s="18">
        <v>16000.0</v>
      </c>
      <c r="F153" s="18">
        <f t="shared" ref="F153:F157" si="15">E153*C153</f>
        <v>16000</v>
      </c>
      <c r="G153" s="14"/>
      <c r="H153" s="14"/>
      <c r="I153" s="14"/>
      <c r="J153" s="1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4"/>
      <c r="B154" s="38" t="s">
        <v>11</v>
      </c>
      <c r="C154" s="17">
        <v>0.8</v>
      </c>
      <c r="D154" s="16" t="s">
        <v>9</v>
      </c>
      <c r="E154" s="18">
        <v>7000.0</v>
      </c>
      <c r="F154" s="18">
        <f t="shared" si="15"/>
        <v>5600</v>
      </c>
      <c r="G154" s="14"/>
      <c r="H154" s="14"/>
      <c r="I154" s="14"/>
      <c r="J154" s="1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4"/>
      <c r="B155" s="38" t="s">
        <v>53</v>
      </c>
      <c r="C155" s="17">
        <v>0.015</v>
      </c>
      <c r="D155" s="16" t="s">
        <v>9</v>
      </c>
      <c r="E155" s="18">
        <v>150000.0</v>
      </c>
      <c r="F155" s="18">
        <f t="shared" si="15"/>
        <v>2250</v>
      </c>
      <c r="G155" s="14"/>
      <c r="H155" s="14"/>
      <c r="I155" s="14"/>
      <c r="J155" s="1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4"/>
      <c r="B156" s="38" t="s">
        <v>13</v>
      </c>
      <c r="C156" s="17">
        <v>0.02</v>
      </c>
      <c r="D156" s="16" t="s">
        <v>9</v>
      </c>
      <c r="E156" s="18">
        <v>10000.0</v>
      </c>
      <c r="F156" s="18">
        <f t="shared" si="15"/>
        <v>200</v>
      </c>
      <c r="G156" s="14"/>
      <c r="H156" s="14"/>
      <c r="I156" s="14"/>
      <c r="J156" s="1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4"/>
      <c r="B157" s="38" t="s">
        <v>12</v>
      </c>
      <c r="C157" s="17">
        <v>0.02</v>
      </c>
      <c r="D157" s="16" t="s">
        <v>9</v>
      </c>
      <c r="E157" s="18">
        <v>80000.0</v>
      </c>
      <c r="F157" s="18">
        <f t="shared" si="15"/>
        <v>1600</v>
      </c>
      <c r="G157" s="14"/>
      <c r="H157" s="14"/>
      <c r="I157" s="14"/>
      <c r="J157" s="1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0"/>
      <c r="B158" s="39"/>
      <c r="C158" s="23"/>
      <c r="D158" s="23"/>
      <c r="E158" s="23"/>
      <c r="F158" s="24"/>
      <c r="G158" s="20"/>
      <c r="H158" s="20"/>
      <c r="I158" s="20"/>
      <c r="J158" s="2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6" t="s">
        <v>63</v>
      </c>
      <c r="B159" s="36" t="s">
        <v>64</v>
      </c>
      <c r="C159" s="17"/>
      <c r="D159" s="17"/>
      <c r="E159" s="17"/>
      <c r="F159" s="17"/>
      <c r="G159" s="26">
        <f>SUM(F161:F165)</f>
        <v>21144</v>
      </c>
      <c r="H159" s="26">
        <v>1.3</v>
      </c>
      <c r="I159" s="33">
        <f>G159/H159</f>
        <v>16264.61538</v>
      </c>
      <c r="J159" s="29" t="s">
        <v>9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4"/>
      <c r="B160" s="37"/>
      <c r="C160" s="16"/>
      <c r="D160" s="17"/>
      <c r="E160" s="17"/>
      <c r="F160" s="17"/>
      <c r="G160" s="14"/>
      <c r="H160" s="14"/>
      <c r="I160" s="14"/>
      <c r="J160" s="1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4"/>
      <c r="B161" s="38" t="s">
        <v>26</v>
      </c>
      <c r="C161" s="17">
        <v>0.567</v>
      </c>
      <c r="D161" s="16" t="s">
        <v>9</v>
      </c>
      <c r="E161" s="18">
        <v>16000.0</v>
      </c>
      <c r="F161" s="18">
        <f t="shared" ref="F161:F165" si="16">E161*C161</f>
        <v>9072</v>
      </c>
      <c r="G161" s="14"/>
      <c r="H161" s="14"/>
      <c r="I161" s="14"/>
      <c r="J161" s="1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4"/>
      <c r="B162" s="38" t="s">
        <v>11</v>
      </c>
      <c r="C162" s="17">
        <v>0.454</v>
      </c>
      <c r="D162" s="16" t="s">
        <v>9</v>
      </c>
      <c r="E162" s="18">
        <v>3000.0</v>
      </c>
      <c r="F162" s="18">
        <f t="shared" si="16"/>
        <v>1362</v>
      </c>
      <c r="G162" s="14"/>
      <c r="H162" s="14"/>
      <c r="I162" s="14"/>
      <c r="J162" s="1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4"/>
      <c r="B163" s="38" t="s">
        <v>53</v>
      </c>
      <c r="C163" s="17">
        <v>0.028</v>
      </c>
      <c r="D163" s="16" t="s">
        <v>9</v>
      </c>
      <c r="E163" s="18">
        <v>150000.0</v>
      </c>
      <c r="F163" s="18">
        <f t="shared" si="16"/>
        <v>4200</v>
      </c>
      <c r="G163" s="14"/>
      <c r="H163" s="14"/>
      <c r="I163" s="14"/>
      <c r="J163" s="1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4"/>
      <c r="B164" s="38" t="s">
        <v>13</v>
      </c>
      <c r="C164" s="17">
        <v>0.011</v>
      </c>
      <c r="D164" s="16" t="s">
        <v>9</v>
      </c>
      <c r="E164" s="18">
        <v>10000.0</v>
      </c>
      <c r="F164" s="18">
        <f t="shared" si="16"/>
        <v>110</v>
      </c>
      <c r="G164" s="14"/>
      <c r="H164" s="14"/>
      <c r="I164" s="14"/>
      <c r="J164" s="1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4"/>
      <c r="B165" s="38" t="s">
        <v>12</v>
      </c>
      <c r="C165" s="17">
        <v>0.08</v>
      </c>
      <c r="D165" s="16" t="s">
        <v>9</v>
      </c>
      <c r="E165" s="18">
        <v>80000.0</v>
      </c>
      <c r="F165" s="18">
        <f t="shared" si="16"/>
        <v>6400</v>
      </c>
      <c r="G165" s="14"/>
      <c r="H165" s="14"/>
      <c r="I165" s="14"/>
      <c r="J165" s="1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0"/>
      <c r="B166" s="39"/>
      <c r="C166" s="23"/>
      <c r="D166" s="23"/>
      <c r="E166" s="23"/>
      <c r="F166" s="24"/>
      <c r="G166" s="20"/>
      <c r="H166" s="20"/>
      <c r="I166" s="20"/>
      <c r="J166" s="2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6" t="s">
        <v>65</v>
      </c>
      <c r="B167" s="32" t="s">
        <v>65</v>
      </c>
      <c r="C167" s="16"/>
      <c r="D167" s="17"/>
      <c r="E167" s="17"/>
      <c r="F167" s="18"/>
      <c r="G167" s="26">
        <f>SUM(F169:F171)</f>
        <v>36650</v>
      </c>
      <c r="H167" s="27">
        <v>96.0</v>
      </c>
      <c r="I167" s="33">
        <f>G167/H167</f>
        <v>381.7708333</v>
      </c>
      <c r="J167" s="29" t="s">
        <v>9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4"/>
      <c r="B168" s="15"/>
      <c r="C168" s="16"/>
      <c r="D168" s="17"/>
      <c r="E168" s="17"/>
      <c r="F168" s="18"/>
      <c r="G168" s="14"/>
      <c r="H168" s="14"/>
      <c r="I168" s="14"/>
      <c r="J168" s="1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4"/>
      <c r="B169" s="30" t="s">
        <v>11</v>
      </c>
      <c r="C169" s="17">
        <v>0.65</v>
      </c>
      <c r="D169" s="17" t="s">
        <v>9</v>
      </c>
      <c r="E169" s="17">
        <v>3000.0</v>
      </c>
      <c r="F169" s="18">
        <f t="shared" ref="F169:F171" si="17">E169*C169</f>
        <v>1950</v>
      </c>
      <c r="G169" s="14"/>
      <c r="H169" s="14"/>
      <c r="I169" s="14"/>
      <c r="J169" s="1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4"/>
      <c r="B170" s="30" t="s">
        <v>66</v>
      </c>
      <c r="C170" s="17">
        <v>0.02</v>
      </c>
      <c r="D170" s="17" t="s">
        <v>9</v>
      </c>
      <c r="E170" s="18">
        <v>1670000.0</v>
      </c>
      <c r="F170" s="18">
        <f t="shared" si="17"/>
        <v>33400</v>
      </c>
      <c r="G170" s="14"/>
      <c r="H170" s="14"/>
      <c r="I170" s="14"/>
      <c r="J170" s="1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4"/>
      <c r="B171" s="30" t="s">
        <v>67</v>
      </c>
      <c r="C171" s="17">
        <v>0.02</v>
      </c>
      <c r="D171" s="17" t="s">
        <v>9</v>
      </c>
      <c r="E171" s="18">
        <v>65000.0</v>
      </c>
      <c r="F171" s="18">
        <f t="shared" si="17"/>
        <v>1300</v>
      </c>
      <c r="G171" s="14"/>
      <c r="H171" s="14"/>
      <c r="I171" s="14"/>
      <c r="J171" s="1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0"/>
      <c r="B172" s="21"/>
      <c r="C172" s="23"/>
      <c r="D172" s="23"/>
      <c r="E172" s="23"/>
      <c r="F172" s="24"/>
      <c r="G172" s="20"/>
      <c r="H172" s="20"/>
      <c r="I172" s="20"/>
      <c r="J172" s="2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6" t="s">
        <v>68</v>
      </c>
      <c r="B173" s="25" t="s">
        <v>24</v>
      </c>
      <c r="C173" s="8"/>
      <c r="D173" s="8"/>
      <c r="E173" s="8"/>
      <c r="F173" s="8"/>
      <c r="G173" s="10">
        <f>SUM(F175:F181)</f>
        <v>54235</v>
      </c>
      <c r="H173" s="11">
        <v>1.3</v>
      </c>
      <c r="I173" s="40">
        <f>G173/H173</f>
        <v>41719.23077</v>
      </c>
      <c r="J173" s="13" t="s">
        <v>9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4"/>
      <c r="B174" s="15"/>
      <c r="C174" s="17"/>
      <c r="D174" s="17"/>
      <c r="E174" s="17"/>
      <c r="F174" s="17"/>
      <c r="G174" s="14"/>
      <c r="H174" s="14"/>
      <c r="I174" s="14"/>
      <c r="J174" s="1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4"/>
      <c r="B175" s="30" t="s">
        <v>18</v>
      </c>
      <c r="C175" s="17">
        <v>0.37</v>
      </c>
      <c r="D175" s="17" t="s">
        <v>9</v>
      </c>
      <c r="E175" s="17">
        <v>45000.0</v>
      </c>
      <c r="F175" s="18">
        <f t="shared" ref="F175:F181" si="18">E175*C175</f>
        <v>16650</v>
      </c>
      <c r="G175" s="14"/>
      <c r="H175" s="14"/>
      <c r="I175" s="14"/>
      <c r="J175" s="1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4"/>
      <c r="B176" s="30" t="s">
        <v>69</v>
      </c>
      <c r="C176" s="17">
        <v>0.75</v>
      </c>
      <c r="D176" s="17" t="s">
        <v>9</v>
      </c>
      <c r="E176" s="17">
        <v>15500.0</v>
      </c>
      <c r="F176" s="18">
        <f t="shared" si="18"/>
        <v>11625</v>
      </c>
      <c r="G176" s="14"/>
      <c r="H176" s="14"/>
      <c r="I176" s="14"/>
      <c r="J176" s="1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4"/>
      <c r="B177" s="30" t="s">
        <v>12</v>
      </c>
      <c r="C177" s="17">
        <v>0.042</v>
      </c>
      <c r="D177" s="17" t="s">
        <v>9</v>
      </c>
      <c r="E177" s="17">
        <v>80000.0</v>
      </c>
      <c r="F177" s="18">
        <f t="shared" si="18"/>
        <v>3360</v>
      </c>
      <c r="G177" s="14"/>
      <c r="H177" s="14"/>
      <c r="I177" s="14"/>
      <c r="J177" s="1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4"/>
      <c r="B178" s="30" t="s">
        <v>22</v>
      </c>
      <c r="C178" s="17">
        <v>0.1</v>
      </c>
      <c r="D178" s="17" t="s">
        <v>9</v>
      </c>
      <c r="E178" s="17">
        <v>22000.0</v>
      </c>
      <c r="F178" s="18">
        <f t="shared" si="18"/>
        <v>2200</v>
      </c>
      <c r="G178" s="14"/>
      <c r="H178" s="14"/>
      <c r="I178" s="14"/>
      <c r="J178" s="1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4"/>
      <c r="B179" s="30" t="s">
        <v>13</v>
      </c>
      <c r="C179" s="17">
        <v>0.005</v>
      </c>
      <c r="D179" s="17" t="s">
        <v>9</v>
      </c>
      <c r="E179" s="17">
        <v>10000.0</v>
      </c>
      <c r="F179" s="18">
        <f t="shared" si="18"/>
        <v>50</v>
      </c>
      <c r="G179" s="14"/>
      <c r="H179" s="14"/>
      <c r="I179" s="14"/>
      <c r="J179" s="1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4"/>
      <c r="B180" s="30" t="s">
        <v>19</v>
      </c>
      <c r="C180" s="17">
        <v>3.0</v>
      </c>
      <c r="D180" s="17" t="s">
        <v>9</v>
      </c>
      <c r="E180" s="17">
        <v>2100.0</v>
      </c>
      <c r="F180" s="18">
        <f t="shared" si="18"/>
        <v>6300</v>
      </c>
      <c r="G180" s="14"/>
      <c r="H180" s="14"/>
      <c r="I180" s="14"/>
      <c r="J180" s="1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4"/>
      <c r="B181" s="30" t="s">
        <v>70</v>
      </c>
      <c r="C181" s="17">
        <v>0.1</v>
      </c>
      <c r="D181" s="17" t="s">
        <v>9</v>
      </c>
      <c r="E181" s="17">
        <v>140500.0</v>
      </c>
      <c r="F181" s="18">
        <f t="shared" si="18"/>
        <v>14050</v>
      </c>
      <c r="G181" s="14"/>
      <c r="H181" s="14"/>
      <c r="I181" s="14"/>
      <c r="J181" s="1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0"/>
      <c r="B182" s="21"/>
      <c r="C182" s="23"/>
      <c r="D182" s="23"/>
      <c r="E182" s="23"/>
      <c r="F182" s="24"/>
      <c r="G182" s="20"/>
      <c r="H182" s="20"/>
      <c r="I182" s="20"/>
      <c r="J182" s="2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6" t="s">
        <v>71</v>
      </c>
      <c r="B183" s="41" t="s">
        <v>72</v>
      </c>
      <c r="C183" s="42"/>
      <c r="D183" s="42"/>
      <c r="E183" s="42"/>
      <c r="F183" s="43"/>
      <c r="G183" s="44">
        <f>SUM(F185:F190)</f>
        <v>288100</v>
      </c>
      <c r="H183" s="45">
        <v>3.2</v>
      </c>
      <c r="I183" s="46">
        <f>G183/H183</f>
        <v>90031.25</v>
      </c>
      <c r="J183" s="47" t="s">
        <v>9</v>
      </c>
      <c r="K183" s="4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4"/>
      <c r="B184" s="49"/>
      <c r="C184" s="42"/>
      <c r="D184" s="42"/>
      <c r="E184" s="42"/>
      <c r="F184" s="43"/>
      <c r="G184" s="14"/>
      <c r="H184" s="14"/>
      <c r="I184" s="14"/>
      <c r="J184" s="14"/>
      <c r="K184" s="50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4"/>
      <c r="B185" s="51" t="s">
        <v>73</v>
      </c>
      <c r="C185" s="31">
        <v>40.0</v>
      </c>
      <c r="D185" s="42" t="s">
        <v>28</v>
      </c>
      <c r="E185" s="43">
        <v>2100.0</v>
      </c>
      <c r="F185" s="43">
        <f t="shared" ref="F185:F190" si="19">E185*C185</f>
        <v>84000</v>
      </c>
      <c r="G185" s="14"/>
      <c r="H185" s="14"/>
      <c r="I185" s="14"/>
      <c r="J185" s="14"/>
      <c r="K185" s="4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4"/>
      <c r="B186" s="51" t="s">
        <v>74</v>
      </c>
      <c r="C186" s="31">
        <v>7.0</v>
      </c>
      <c r="D186" s="42" t="s">
        <v>28</v>
      </c>
      <c r="E186" s="43">
        <v>2100.0</v>
      </c>
      <c r="F186" s="43">
        <f t="shared" si="19"/>
        <v>14700</v>
      </c>
      <c r="G186" s="14"/>
      <c r="H186" s="14"/>
      <c r="I186" s="14"/>
      <c r="J186" s="14"/>
      <c r="K186" s="4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4"/>
      <c r="B187" s="51" t="s">
        <v>75</v>
      </c>
      <c r="C187" s="31">
        <v>0.9</v>
      </c>
      <c r="D187" s="42" t="s">
        <v>9</v>
      </c>
      <c r="E187" s="43">
        <v>154000.0</v>
      </c>
      <c r="F187" s="43">
        <f t="shared" si="19"/>
        <v>138600</v>
      </c>
      <c r="G187" s="14"/>
      <c r="H187" s="14"/>
      <c r="I187" s="14"/>
      <c r="J187" s="14"/>
      <c r="K187" s="4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4"/>
      <c r="B188" s="51" t="s">
        <v>76</v>
      </c>
      <c r="C188" s="31">
        <v>1.0</v>
      </c>
      <c r="D188" s="42" t="s">
        <v>9</v>
      </c>
      <c r="E188" s="43">
        <v>46000.0</v>
      </c>
      <c r="F188" s="43">
        <f t="shared" si="19"/>
        <v>46000</v>
      </c>
      <c r="G188" s="14"/>
      <c r="H188" s="14"/>
      <c r="I188" s="14"/>
      <c r="J188" s="14"/>
      <c r="K188" s="4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4"/>
      <c r="B189" s="51" t="s">
        <v>13</v>
      </c>
      <c r="C189" s="31">
        <v>0.03</v>
      </c>
      <c r="D189" s="42" t="s">
        <v>9</v>
      </c>
      <c r="E189" s="43">
        <v>10000.0</v>
      </c>
      <c r="F189" s="43">
        <f t="shared" si="19"/>
        <v>300</v>
      </c>
      <c r="G189" s="14"/>
      <c r="H189" s="14"/>
      <c r="I189" s="14"/>
      <c r="J189" s="14"/>
      <c r="K189" s="4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4"/>
      <c r="B190" s="51" t="s">
        <v>53</v>
      </c>
      <c r="C190" s="31">
        <v>0.03</v>
      </c>
      <c r="D190" s="42" t="s">
        <v>9</v>
      </c>
      <c r="E190" s="43">
        <v>150000.0</v>
      </c>
      <c r="F190" s="43">
        <f t="shared" si="19"/>
        <v>4500</v>
      </c>
      <c r="G190" s="14"/>
      <c r="H190" s="14"/>
      <c r="I190" s="14"/>
      <c r="J190" s="14"/>
      <c r="K190" s="4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0"/>
      <c r="B191" s="52"/>
      <c r="C191" s="53"/>
      <c r="D191" s="53"/>
      <c r="E191" s="53"/>
      <c r="F191" s="54"/>
      <c r="G191" s="20"/>
      <c r="H191" s="20"/>
      <c r="I191" s="20"/>
      <c r="J191" s="20"/>
      <c r="K191" s="4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6" t="s">
        <v>77</v>
      </c>
      <c r="B192" s="41" t="s">
        <v>77</v>
      </c>
      <c r="C192" s="42"/>
      <c r="D192" s="42"/>
      <c r="E192" s="42"/>
      <c r="F192" s="43"/>
      <c r="G192" s="44">
        <f>SUM(F194:F199)</f>
        <v>51500</v>
      </c>
      <c r="H192" s="45">
        <v>0.45</v>
      </c>
      <c r="I192" s="46">
        <f>G192/H192</f>
        <v>114444.4444</v>
      </c>
      <c r="J192" s="47" t="s">
        <v>9</v>
      </c>
      <c r="K192" s="4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4"/>
      <c r="B193" s="49"/>
      <c r="C193" s="42"/>
      <c r="D193" s="42"/>
      <c r="E193" s="42"/>
      <c r="F193" s="43"/>
      <c r="G193" s="14"/>
      <c r="H193" s="14"/>
      <c r="I193" s="14"/>
      <c r="J193" s="14"/>
      <c r="K193" s="50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4"/>
      <c r="B194" s="51" t="s">
        <v>78</v>
      </c>
      <c r="C194" s="31">
        <v>0.15</v>
      </c>
      <c r="D194" s="42" t="s">
        <v>9</v>
      </c>
      <c r="E194" s="43">
        <v>176000.0</v>
      </c>
      <c r="F194" s="43">
        <f t="shared" ref="F194:F199" si="20">E194*C194</f>
        <v>26400</v>
      </c>
      <c r="G194" s="14"/>
      <c r="H194" s="14"/>
      <c r="I194" s="14"/>
      <c r="J194" s="14"/>
      <c r="K194" s="4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4"/>
      <c r="B195" s="51" t="s">
        <v>75</v>
      </c>
      <c r="C195" s="31">
        <v>0.15</v>
      </c>
      <c r="D195" s="42" t="s">
        <v>9</v>
      </c>
      <c r="E195" s="43">
        <v>154000.0</v>
      </c>
      <c r="F195" s="43">
        <f t="shared" si="20"/>
        <v>23100</v>
      </c>
      <c r="G195" s="14"/>
      <c r="H195" s="14"/>
      <c r="I195" s="14"/>
      <c r="J195" s="14"/>
      <c r="K195" s="4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4"/>
      <c r="B196" s="51" t="s">
        <v>76</v>
      </c>
      <c r="C196" s="31"/>
      <c r="D196" s="42" t="s">
        <v>9</v>
      </c>
      <c r="E196" s="43">
        <v>46000.0</v>
      </c>
      <c r="F196" s="43">
        <f t="shared" si="20"/>
        <v>0</v>
      </c>
      <c r="G196" s="14"/>
      <c r="H196" s="14"/>
      <c r="I196" s="14"/>
      <c r="J196" s="14"/>
      <c r="K196" s="4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4"/>
      <c r="B197" s="51" t="s">
        <v>11</v>
      </c>
      <c r="C197" s="31">
        <v>0.15</v>
      </c>
      <c r="D197" s="42" t="s">
        <v>9</v>
      </c>
      <c r="E197" s="43">
        <v>3000.0</v>
      </c>
      <c r="F197" s="43">
        <f t="shared" si="20"/>
        <v>450</v>
      </c>
      <c r="G197" s="14"/>
      <c r="H197" s="14"/>
      <c r="I197" s="14"/>
      <c r="J197" s="14"/>
      <c r="K197" s="4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4"/>
      <c r="B198" s="51" t="s">
        <v>13</v>
      </c>
      <c r="C198" s="31">
        <v>0.005</v>
      </c>
      <c r="D198" s="42" t="s">
        <v>9</v>
      </c>
      <c r="E198" s="43">
        <v>10000.0</v>
      </c>
      <c r="F198" s="43">
        <f t="shared" si="20"/>
        <v>50</v>
      </c>
      <c r="G198" s="14"/>
      <c r="H198" s="14"/>
      <c r="I198" s="14"/>
      <c r="J198" s="14"/>
      <c r="K198" s="4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4"/>
      <c r="B199" s="51" t="s">
        <v>53</v>
      </c>
      <c r="C199" s="31">
        <v>0.01</v>
      </c>
      <c r="D199" s="42" t="s">
        <v>9</v>
      </c>
      <c r="E199" s="43">
        <v>150000.0</v>
      </c>
      <c r="F199" s="43">
        <f t="shared" si="20"/>
        <v>1500</v>
      </c>
      <c r="G199" s="14"/>
      <c r="H199" s="14"/>
      <c r="I199" s="14"/>
      <c r="J199" s="14"/>
      <c r="K199" s="4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0"/>
      <c r="B200" s="52"/>
      <c r="C200" s="53"/>
      <c r="D200" s="53"/>
      <c r="E200" s="53"/>
      <c r="F200" s="54"/>
      <c r="G200" s="20"/>
      <c r="H200" s="20"/>
      <c r="I200" s="20"/>
      <c r="J200" s="20"/>
      <c r="K200" s="4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55"/>
      <c r="B202" s="56"/>
      <c r="C202" s="57" t="s">
        <v>0</v>
      </c>
      <c r="D202" s="57" t="s">
        <v>1</v>
      </c>
      <c r="E202" s="57" t="s">
        <v>2</v>
      </c>
      <c r="F202" s="58" t="s">
        <v>3</v>
      </c>
      <c r="G202" s="59" t="s">
        <v>4</v>
      </c>
      <c r="H202" s="60" t="s">
        <v>79</v>
      </c>
      <c r="I202" s="61" t="s">
        <v>80</v>
      </c>
      <c r="J202" s="61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5.75" customHeight="1">
      <c r="A203" s="1"/>
      <c r="B203" s="63" t="s">
        <v>81</v>
      </c>
      <c r="C203" s="64"/>
      <c r="D203" s="64"/>
      <c r="E203" s="64"/>
      <c r="F203" s="65"/>
      <c r="G203" s="66">
        <f>SUM(F205:F209)</f>
        <v>9748.175099</v>
      </c>
      <c r="H203" s="67">
        <v>0.3</v>
      </c>
      <c r="I203" s="68">
        <f>(G203/H203)</f>
        <v>32493.917</v>
      </c>
      <c r="J203" s="68">
        <f>I203*1.05</f>
        <v>34118.61285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69"/>
      <c r="C204" s="64"/>
      <c r="D204" s="64"/>
      <c r="E204" s="64"/>
      <c r="F204" s="65"/>
      <c r="G204" s="70"/>
      <c r="H204" s="70"/>
      <c r="I204" s="71"/>
      <c r="J204" s="7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69" t="s">
        <v>47</v>
      </c>
      <c r="C205" s="64">
        <v>0.1</v>
      </c>
      <c r="D205" s="64" t="s">
        <v>9</v>
      </c>
      <c r="E205" s="72">
        <f>I92</f>
        <v>11564.28571</v>
      </c>
      <c r="F205" s="73">
        <f t="shared" ref="F205:F209" si="21">E205*C205</f>
        <v>1156.428571</v>
      </c>
      <c r="G205" s="70"/>
      <c r="H205" s="70"/>
      <c r="I205" s="71"/>
      <c r="J205" s="7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69" t="s">
        <v>38</v>
      </c>
      <c r="C206" s="64">
        <v>2.0</v>
      </c>
      <c r="D206" s="64" t="s">
        <v>28</v>
      </c>
      <c r="E206" s="72">
        <f>I68</f>
        <v>452.0555556</v>
      </c>
      <c r="F206" s="73">
        <f t="shared" si="21"/>
        <v>904.1111111</v>
      </c>
      <c r="G206" s="70"/>
      <c r="H206" s="70"/>
      <c r="I206" s="71"/>
      <c r="J206" s="7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69" t="s">
        <v>82</v>
      </c>
      <c r="C207" s="64">
        <v>0.02</v>
      </c>
      <c r="D207" s="64" t="s">
        <v>9</v>
      </c>
      <c r="E207" s="72">
        <v>224000.0</v>
      </c>
      <c r="F207" s="73">
        <f t="shared" si="21"/>
        <v>4480</v>
      </c>
      <c r="G207" s="70"/>
      <c r="H207" s="70"/>
      <c r="I207" s="71"/>
      <c r="J207" s="7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69" t="s">
        <v>42</v>
      </c>
      <c r="C208" s="64">
        <v>0.02</v>
      </c>
      <c r="D208" s="64" t="s">
        <v>9</v>
      </c>
      <c r="E208" s="72">
        <v>160000.0</v>
      </c>
      <c r="F208" s="73">
        <f t="shared" si="21"/>
        <v>3200</v>
      </c>
      <c r="G208" s="70"/>
      <c r="H208" s="70"/>
      <c r="I208" s="71"/>
      <c r="J208" s="7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69" t="s">
        <v>83</v>
      </c>
      <c r="C209" s="64">
        <v>0.02</v>
      </c>
      <c r="D209" s="64" t="s">
        <v>9</v>
      </c>
      <c r="E209" s="72">
        <f>I167</f>
        <v>381.7708333</v>
      </c>
      <c r="F209" s="73">
        <f t="shared" si="21"/>
        <v>7.635416667</v>
      </c>
      <c r="G209" s="70"/>
      <c r="H209" s="70"/>
      <c r="I209" s="71"/>
      <c r="J209" s="7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74"/>
      <c r="C210" s="75"/>
      <c r="D210" s="75"/>
      <c r="E210" s="75"/>
      <c r="F210" s="76"/>
      <c r="G210" s="77"/>
      <c r="H210" s="77"/>
      <c r="I210" s="78"/>
      <c r="J210" s="7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2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2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2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2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2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2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2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2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2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2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2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2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2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2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2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2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2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2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2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2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2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2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2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2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2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2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2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4">
    <mergeCell ref="A15:A24"/>
    <mergeCell ref="A25:A36"/>
    <mergeCell ref="A37:A46"/>
    <mergeCell ref="A47:A56"/>
    <mergeCell ref="A57:A67"/>
    <mergeCell ref="A68:A77"/>
    <mergeCell ref="A78:A91"/>
    <mergeCell ref="A159:A166"/>
    <mergeCell ref="A167:A172"/>
    <mergeCell ref="A173:A182"/>
    <mergeCell ref="A183:A191"/>
    <mergeCell ref="A192:A200"/>
    <mergeCell ref="A92:A100"/>
    <mergeCell ref="A101:A110"/>
    <mergeCell ref="A111:A120"/>
    <mergeCell ref="A121:A129"/>
    <mergeCell ref="A130:A139"/>
    <mergeCell ref="A140:A150"/>
    <mergeCell ref="A151:A158"/>
    <mergeCell ref="A3:A14"/>
    <mergeCell ref="G3:G14"/>
    <mergeCell ref="H3:H14"/>
    <mergeCell ref="I3:I14"/>
    <mergeCell ref="J3:J14"/>
    <mergeCell ref="G15:G24"/>
    <mergeCell ref="J15:J24"/>
    <mergeCell ref="H37:H46"/>
    <mergeCell ref="I37:I46"/>
    <mergeCell ref="H15:H24"/>
    <mergeCell ref="I15:I24"/>
    <mergeCell ref="G25:G36"/>
    <mergeCell ref="H25:H36"/>
    <mergeCell ref="I25:I36"/>
    <mergeCell ref="J25:J36"/>
    <mergeCell ref="J37:J46"/>
    <mergeCell ref="I57:I67"/>
    <mergeCell ref="J57:J67"/>
    <mergeCell ref="G37:G46"/>
    <mergeCell ref="G47:G56"/>
    <mergeCell ref="H47:H56"/>
    <mergeCell ref="I47:I56"/>
    <mergeCell ref="J47:J56"/>
    <mergeCell ref="G57:G67"/>
    <mergeCell ref="H57:H67"/>
    <mergeCell ref="I101:I110"/>
    <mergeCell ref="J101:J110"/>
    <mergeCell ref="G111:G120"/>
    <mergeCell ref="H111:H120"/>
    <mergeCell ref="I111:I120"/>
    <mergeCell ref="J111:J120"/>
    <mergeCell ref="G159:G166"/>
    <mergeCell ref="H159:H166"/>
    <mergeCell ref="I159:I166"/>
    <mergeCell ref="J159:J166"/>
    <mergeCell ref="H167:H172"/>
    <mergeCell ref="I167:I172"/>
    <mergeCell ref="J167:J172"/>
    <mergeCell ref="G167:G172"/>
    <mergeCell ref="G173:G182"/>
    <mergeCell ref="H173:H182"/>
    <mergeCell ref="I173:I182"/>
    <mergeCell ref="J173:J182"/>
    <mergeCell ref="G183:G191"/>
    <mergeCell ref="H183:H191"/>
    <mergeCell ref="G68:G77"/>
    <mergeCell ref="H68:H77"/>
    <mergeCell ref="I68:I77"/>
    <mergeCell ref="J68:J77"/>
    <mergeCell ref="H78:H91"/>
    <mergeCell ref="I78:I91"/>
    <mergeCell ref="J78:J91"/>
    <mergeCell ref="G78:G91"/>
    <mergeCell ref="G92:G100"/>
    <mergeCell ref="H92:H100"/>
    <mergeCell ref="I92:I100"/>
    <mergeCell ref="J92:J100"/>
    <mergeCell ref="G101:G110"/>
    <mergeCell ref="H101:H110"/>
    <mergeCell ref="G121:G129"/>
    <mergeCell ref="H121:H129"/>
    <mergeCell ref="I121:I129"/>
    <mergeCell ref="J121:J129"/>
    <mergeCell ref="H130:H139"/>
    <mergeCell ref="I130:I139"/>
    <mergeCell ref="J130:J139"/>
    <mergeCell ref="I151:I158"/>
    <mergeCell ref="J151:J158"/>
    <mergeCell ref="G130:G139"/>
    <mergeCell ref="G140:G150"/>
    <mergeCell ref="H140:H150"/>
    <mergeCell ref="I140:I150"/>
    <mergeCell ref="J140:J150"/>
    <mergeCell ref="G151:G158"/>
    <mergeCell ref="H151:H158"/>
    <mergeCell ref="I183:I191"/>
    <mergeCell ref="J183:J191"/>
    <mergeCell ref="G192:G200"/>
    <mergeCell ref="H192:H200"/>
    <mergeCell ref="I192:I200"/>
    <mergeCell ref="J192:J200"/>
    <mergeCell ref="G203:G210"/>
    <mergeCell ref="H203:H210"/>
    <mergeCell ref="I203:I210"/>
    <mergeCell ref="J203:J210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9.0"/>
    <col customWidth="1" min="7" max="7" width="15.89"/>
    <col customWidth="1" min="8" max="8" width="10.78"/>
    <col customWidth="1" min="9" max="9" width="18.89"/>
    <col customWidth="1" min="10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B3" s="7" t="s">
        <v>797</v>
      </c>
      <c r="C3" s="8"/>
      <c r="D3" s="8"/>
      <c r="E3" s="8"/>
      <c r="F3" s="9"/>
      <c r="G3" s="10">
        <f>SUM(F5:F14)</f>
        <v>205850</v>
      </c>
      <c r="H3" s="11">
        <v>0.75</v>
      </c>
      <c r="I3" s="40">
        <f>G3/H3</f>
        <v>274466.6667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15"/>
      <c r="C4" s="17"/>
      <c r="D4" s="17"/>
      <c r="E4" s="17"/>
      <c r="F4" s="1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30" t="s">
        <v>812</v>
      </c>
      <c r="C5" s="17">
        <v>0.5</v>
      </c>
      <c r="D5" s="17" t="s">
        <v>9</v>
      </c>
      <c r="E5" s="18">
        <v>250000.0</v>
      </c>
      <c r="F5" s="18">
        <f t="shared" ref="F5:F14" si="1">E5*C5</f>
        <v>125000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11</v>
      </c>
      <c r="C6" s="17">
        <v>1.5</v>
      </c>
      <c r="D6" s="17" t="s">
        <v>9</v>
      </c>
      <c r="E6" s="18">
        <v>5000.0</v>
      </c>
      <c r="F6" s="18">
        <f t="shared" si="1"/>
        <v>7500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162</v>
      </c>
      <c r="C7" s="17">
        <v>0.05</v>
      </c>
      <c r="D7" s="17" t="s">
        <v>9</v>
      </c>
      <c r="E7" s="18">
        <v>45000.0</v>
      </c>
      <c r="F7" s="18">
        <f t="shared" si="1"/>
        <v>2250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161</v>
      </c>
      <c r="C8" s="17">
        <v>0.025</v>
      </c>
      <c r="D8" s="17" t="s">
        <v>9</v>
      </c>
      <c r="E8" s="18">
        <v>60000.0</v>
      </c>
      <c r="F8" s="18">
        <f t="shared" si="1"/>
        <v>1500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304</v>
      </c>
      <c r="C9" s="17">
        <v>0.015</v>
      </c>
      <c r="D9" s="17" t="s">
        <v>9</v>
      </c>
      <c r="E9" s="18">
        <v>90000.0</v>
      </c>
      <c r="F9" s="18">
        <f t="shared" si="1"/>
        <v>1350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442</v>
      </c>
      <c r="C10" s="17">
        <v>0.05</v>
      </c>
      <c r="D10" s="17" t="s">
        <v>9</v>
      </c>
      <c r="E10" s="18">
        <v>140000.0</v>
      </c>
      <c r="F10" s="18">
        <f t="shared" si="1"/>
        <v>7000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 t="s">
        <v>119</v>
      </c>
      <c r="C11" s="17">
        <v>0.02</v>
      </c>
      <c r="D11" s="17" t="s">
        <v>9</v>
      </c>
      <c r="E11" s="18">
        <v>500000.0</v>
      </c>
      <c r="F11" s="18">
        <f t="shared" si="1"/>
        <v>10000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 t="s">
        <v>158</v>
      </c>
      <c r="C12" s="17">
        <v>0.25</v>
      </c>
      <c r="D12" s="17" t="s">
        <v>9</v>
      </c>
      <c r="E12" s="18">
        <v>45000.0</v>
      </c>
      <c r="F12" s="18">
        <f t="shared" si="1"/>
        <v>11250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 t="s">
        <v>302</v>
      </c>
      <c r="C13" s="17">
        <v>0.25</v>
      </c>
      <c r="D13" s="17" t="s">
        <v>9</v>
      </c>
      <c r="E13" s="18">
        <v>70000.0</v>
      </c>
      <c r="F13" s="18">
        <f t="shared" si="1"/>
        <v>17500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 t="s">
        <v>226</v>
      </c>
      <c r="C14" s="17">
        <v>0.5</v>
      </c>
      <c r="D14" s="17" t="s">
        <v>9</v>
      </c>
      <c r="E14" s="18">
        <v>45000.0</v>
      </c>
      <c r="F14" s="18">
        <f t="shared" si="1"/>
        <v>22500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0"/>
      <c r="B15" s="21"/>
      <c r="C15" s="23"/>
      <c r="D15" s="23"/>
      <c r="E15" s="23"/>
      <c r="F15" s="24"/>
      <c r="G15" s="20"/>
      <c r="H15" s="20"/>
      <c r="I15" s="20"/>
      <c r="J15" s="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6" t="s">
        <v>813</v>
      </c>
      <c r="B16" s="7" t="s">
        <v>814</v>
      </c>
      <c r="C16" s="8"/>
      <c r="D16" s="8"/>
      <c r="E16" s="8"/>
      <c r="F16" s="9"/>
      <c r="G16" s="10">
        <f>SUM(F18:F21)</f>
        <v>22185</v>
      </c>
      <c r="H16" s="11">
        <v>1.0</v>
      </c>
      <c r="I16" s="40">
        <f>G16/H16</f>
        <v>22185</v>
      </c>
      <c r="J16" s="13" t="s">
        <v>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15"/>
      <c r="C17" s="17"/>
      <c r="D17" s="17"/>
      <c r="E17" s="17"/>
      <c r="F17" s="18"/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30" t="s">
        <v>815</v>
      </c>
      <c r="C18" s="17">
        <v>0.075</v>
      </c>
      <c r="D18" s="17" t="s">
        <v>9</v>
      </c>
      <c r="E18" s="18">
        <f>I3</f>
        <v>274466.6667</v>
      </c>
      <c r="F18" s="18">
        <f t="shared" ref="F18:F20" si="2">E18*C18</f>
        <v>20585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30" t="s">
        <v>29</v>
      </c>
      <c r="C19" s="17">
        <v>0.005</v>
      </c>
      <c r="D19" s="17" t="s">
        <v>9</v>
      </c>
      <c r="E19" s="18">
        <v>140000.0</v>
      </c>
      <c r="F19" s="18">
        <f t="shared" si="2"/>
        <v>700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30" t="s">
        <v>816</v>
      </c>
      <c r="C20" s="17">
        <v>0.005</v>
      </c>
      <c r="D20" s="17" t="s">
        <v>9</v>
      </c>
      <c r="E20" s="18">
        <v>90000.0</v>
      </c>
      <c r="F20" s="18">
        <f t="shared" si="2"/>
        <v>450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33" t="s">
        <v>119</v>
      </c>
      <c r="C21" s="17">
        <v>0.002</v>
      </c>
      <c r="D21" s="17" t="s">
        <v>9</v>
      </c>
      <c r="E21" s="17">
        <v>500000.0</v>
      </c>
      <c r="F21" s="18">
        <f>E20*C20</f>
        <v>450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0"/>
      <c r="B22" s="21"/>
      <c r="C22" s="23"/>
      <c r="D22" s="23"/>
      <c r="E22" s="23"/>
      <c r="F22" s="24"/>
      <c r="G22" s="20"/>
      <c r="H22" s="20"/>
      <c r="I22" s="20"/>
      <c r="J22" s="2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57"/>
      <c r="B23" s="2"/>
      <c r="C23" s="3"/>
      <c r="D23" s="3"/>
      <c r="E23" s="3"/>
      <c r="F23" s="3"/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55"/>
      <c r="B24" s="56"/>
      <c r="C24" s="57" t="s">
        <v>0</v>
      </c>
      <c r="D24" s="57" t="s">
        <v>1</v>
      </c>
      <c r="E24" s="57" t="s">
        <v>2</v>
      </c>
      <c r="F24" s="58" t="s">
        <v>3</v>
      </c>
      <c r="G24" s="59" t="s">
        <v>4</v>
      </c>
      <c r="H24" s="60" t="s">
        <v>79</v>
      </c>
      <c r="I24" s="61" t="s">
        <v>80</v>
      </c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ht="15.75" customHeight="1">
      <c r="A25" s="157"/>
      <c r="B25" s="63"/>
      <c r="C25" s="64"/>
      <c r="D25" s="64"/>
      <c r="E25" s="64"/>
      <c r="F25" s="65"/>
      <c r="G25" s="66" t="str">
        <f>SUM(F26:F29)</f>
        <v>#REF!</v>
      </c>
      <c r="H25" s="67">
        <v>0.22</v>
      </c>
      <c r="I25" s="68" t="str">
        <f>(G25/H25)</f>
        <v>#REF!</v>
      </c>
      <c r="J25" s="68" t="str">
        <f>I25*1.05</f>
        <v>#REF!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57"/>
      <c r="B26" s="69" t="s">
        <v>817</v>
      </c>
      <c r="C26" s="64">
        <v>0.01</v>
      </c>
      <c r="D26" s="64" t="s">
        <v>9</v>
      </c>
      <c r="E26" s="72">
        <v>144000.0</v>
      </c>
      <c r="F26" s="73">
        <f t="shared" ref="F26:F29" si="3">E26*C26</f>
        <v>1440</v>
      </c>
      <c r="G26" s="70"/>
      <c r="H26" s="70"/>
      <c r="I26" s="71"/>
      <c r="J26" s="7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7"/>
      <c r="B27" s="69" t="s">
        <v>818</v>
      </c>
      <c r="C27" s="64">
        <v>0.04</v>
      </c>
      <c r="D27" s="64" t="s">
        <v>819</v>
      </c>
      <c r="E27" s="72">
        <v>600000.0</v>
      </c>
      <c r="F27" s="73">
        <f t="shared" si="3"/>
        <v>24000</v>
      </c>
      <c r="G27" s="70"/>
      <c r="H27" s="70"/>
      <c r="I27" s="71"/>
      <c r="J27" s="7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57"/>
      <c r="B28" s="69" t="str">
        <f>A16</f>
        <v>PICKLED SHIITAKE</v>
      </c>
      <c r="C28" s="64">
        <v>1.0</v>
      </c>
      <c r="D28" s="64" t="s">
        <v>820</v>
      </c>
      <c r="E28" s="72">
        <f>I16</f>
        <v>22185</v>
      </c>
      <c r="F28" s="73">
        <f t="shared" si="3"/>
        <v>22185</v>
      </c>
      <c r="G28" s="70"/>
      <c r="H28" s="70"/>
      <c r="I28" s="71"/>
      <c r="J28" s="7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57"/>
      <c r="B29" s="69" t="s">
        <v>821</v>
      </c>
      <c r="C29" s="64">
        <v>0.005</v>
      </c>
      <c r="D29" s="64" t="s">
        <v>9</v>
      </c>
      <c r="E29" s="72" t="str">
        <f>'[3]STRAC CUCUMBER'!$E$49</f>
        <v>#REF!</v>
      </c>
      <c r="F29" s="73" t="str">
        <f t="shared" si="3"/>
        <v>#REF!</v>
      </c>
      <c r="G29" s="70"/>
      <c r="H29" s="70"/>
      <c r="I29" s="71"/>
      <c r="J29" s="7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57"/>
      <c r="B30" s="74"/>
      <c r="C30" s="75"/>
      <c r="D30" s="75"/>
      <c r="E30" s="75"/>
      <c r="F30" s="76"/>
      <c r="G30" s="77"/>
      <c r="H30" s="77"/>
      <c r="I30" s="78"/>
      <c r="J30" s="7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/>
    <row r="32" ht="15.75" customHeight="1"/>
    <row r="33" ht="15.75" customHeight="1">
      <c r="F33" s="2" t="s">
        <v>811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H16:H22"/>
    <mergeCell ref="I16:I22"/>
    <mergeCell ref="G25:G30"/>
    <mergeCell ref="H25:H30"/>
    <mergeCell ref="I25:I30"/>
    <mergeCell ref="J25:J30"/>
    <mergeCell ref="A3:A15"/>
    <mergeCell ref="G3:G15"/>
    <mergeCell ref="H3:H15"/>
    <mergeCell ref="I3:I15"/>
    <mergeCell ref="J3:J15"/>
    <mergeCell ref="A16:A22"/>
    <mergeCell ref="G16:G22"/>
    <mergeCell ref="J16:J22"/>
  </mergeCells>
  <printOptions/>
  <pageMargins bottom="1.0" footer="0.0" header="0.0" left="0.75" right="0.75" top="1.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822</v>
      </c>
      <c r="B3" s="7" t="s">
        <v>797</v>
      </c>
      <c r="C3" s="8"/>
      <c r="D3" s="197"/>
      <c r="E3" s="8"/>
      <c r="F3" s="198"/>
      <c r="G3" s="10" t="str">
        <f>SUM(F4:F12)</f>
        <v>#REF!</v>
      </c>
      <c r="H3" s="11">
        <v>12.0</v>
      </c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17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823</v>
      </c>
      <c r="C5" s="17">
        <v>3.0</v>
      </c>
      <c r="D5" s="130" t="s">
        <v>9</v>
      </c>
      <c r="E5" s="17">
        <v>180000.0</v>
      </c>
      <c r="F5" s="188">
        <f t="shared" ref="F5:F12" si="1">E5*C5</f>
        <v>540000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11</v>
      </c>
      <c r="C6" s="17">
        <v>3.6</v>
      </c>
      <c r="D6" s="130" t="s">
        <v>9</v>
      </c>
      <c r="E6" s="17">
        <v>5000.0</v>
      </c>
      <c r="F6" s="188">
        <f t="shared" si="1"/>
        <v>18000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13</v>
      </c>
      <c r="C7" s="17">
        <v>0.25</v>
      </c>
      <c r="D7" s="130" t="s">
        <v>9</v>
      </c>
      <c r="E7" s="17" t="str">
        <f>VLOOKUP(B7,'[3]GROCERY LIST'!C5:H412,6,0)</f>
        <v>#REF!</v>
      </c>
      <c r="F7" s="188" t="str">
        <f t="shared" si="1"/>
        <v>#REF!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152</v>
      </c>
      <c r="C8" s="17">
        <v>0.25</v>
      </c>
      <c r="D8" s="130" t="s">
        <v>9</v>
      </c>
      <c r="E8" s="17">
        <v>80000.0</v>
      </c>
      <c r="F8" s="188">
        <f t="shared" si="1"/>
        <v>20000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824</v>
      </c>
      <c r="C9" s="17">
        <v>0.01</v>
      </c>
      <c r="D9" s="130" t="s">
        <v>9</v>
      </c>
      <c r="E9" s="17">
        <v>250000.0</v>
      </c>
      <c r="F9" s="188">
        <f t="shared" si="1"/>
        <v>2500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825</v>
      </c>
      <c r="C10" s="17">
        <v>0.005</v>
      </c>
      <c r="D10" s="130" t="s">
        <v>9</v>
      </c>
      <c r="E10" s="17">
        <v>49000.0</v>
      </c>
      <c r="F10" s="188">
        <f t="shared" si="1"/>
        <v>245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 t="s">
        <v>92</v>
      </c>
      <c r="C11" s="17">
        <v>0.005</v>
      </c>
      <c r="D11" s="130" t="s">
        <v>9</v>
      </c>
      <c r="E11" s="17">
        <v>594000.0</v>
      </c>
      <c r="F11" s="188">
        <f t="shared" si="1"/>
        <v>2970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 t="s">
        <v>239</v>
      </c>
      <c r="C12" s="17">
        <v>0.001</v>
      </c>
      <c r="D12" s="130" t="s">
        <v>9</v>
      </c>
      <c r="E12" s="17" t="str">
        <f>VLOOKUP(B12,'[3]GROCERY LIST'!C10:H417,6,0)</f>
        <v>#REF!</v>
      </c>
      <c r="F12" s="188" t="str">
        <f t="shared" si="1"/>
        <v>#REF!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0"/>
      <c r="B13" s="21"/>
      <c r="C13" s="23"/>
      <c r="D13" s="131"/>
      <c r="E13" s="23"/>
      <c r="F13" s="199"/>
      <c r="G13" s="20"/>
      <c r="H13" s="20"/>
      <c r="I13" s="20"/>
      <c r="J13" s="2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00"/>
      <c r="B14" s="7" t="s">
        <v>814</v>
      </c>
      <c r="C14" s="8"/>
      <c r="D14" s="197"/>
      <c r="E14" s="8"/>
      <c r="F14" s="198"/>
      <c r="G14" s="10" t="str">
        <f>SUM(F16:F25)</f>
        <v>#REF!</v>
      </c>
      <c r="H14" s="11">
        <f>SUM(C16:C25)</f>
        <v>0</v>
      </c>
      <c r="I14" s="40" t="str">
        <f>G14/H14</f>
        <v>#REF!</v>
      </c>
      <c r="J14" s="13" t="s">
        <v>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32"/>
      <c r="C15" s="17"/>
      <c r="D15" s="130"/>
      <c r="E15" s="17"/>
      <c r="F15" s="188"/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32"/>
      <c r="C16" s="17"/>
      <c r="D16" s="130" t="s">
        <v>9</v>
      </c>
      <c r="E16" s="17"/>
      <c r="F16" s="188"/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32"/>
      <c r="C17" s="17"/>
      <c r="D17" s="130" t="s">
        <v>9</v>
      </c>
      <c r="E17" s="17" t="str">
        <f t="shared" ref="E17:E25" si="2">VLOOKUP(B17,'[3]GROCERY LIST'!C10:H416,6,0)</f>
        <v>#REF!</v>
      </c>
      <c r="F17" s="188" t="str">
        <f t="shared" ref="F17:F25" si="3">E17*C17</f>
        <v>#REF!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32"/>
      <c r="C18" s="17"/>
      <c r="D18" s="130" t="s">
        <v>9</v>
      </c>
      <c r="E18" s="17" t="str">
        <f t="shared" si="2"/>
        <v>#REF!</v>
      </c>
      <c r="F18" s="188" t="str">
        <f t="shared" si="3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32"/>
      <c r="C19" s="17"/>
      <c r="D19" s="130" t="s">
        <v>9</v>
      </c>
      <c r="E19" s="17" t="str">
        <f t="shared" si="2"/>
        <v>#REF!</v>
      </c>
      <c r="F19" s="188" t="str">
        <f t="shared" si="3"/>
        <v>#REF!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32"/>
      <c r="C20" s="17"/>
      <c r="D20" s="130" t="s">
        <v>9</v>
      </c>
      <c r="E20" s="17" t="str">
        <f t="shared" si="2"/>
        <v>#REF!</v>
      </c>
      <c r="F20" s="188" t="str">
        <f t="shared" si="3"/>
        <v>#REF!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2"/>
      <c r="C21" s="17"/>
      <c r="D21" s="130" t="s">
        <v>9</v>
      </c>
      <c r="E21" s="17" t="str">
        <f t="shared" si="2"/>
        <v>#REF!</v>
      </c>
      <c r="F21" s="188" t="str">
        <f t="shared" si="3"/>
        <v>#REF!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"/>
      <c r="C22" s="17"/>
      <c r="D22" s="130" t="s">
        <v>9</v>
      </c>
      <c r="E22" s="17" t="str">
        <f t="shared" si="2"/>
        <v>#REF!</v>
      </c>
      <c r="F22" s="188" t="str">
        <f t="shared" si="3"/>
        <v>#REF!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30"/>
      <c r="C23" s="17"/>
      <c r="D23" s="130" t="s">
        <v>9</v>
      </c>
      <c r="E23" s="17" t="str">
        <f t="shared" si="2"/>
        <v>#REF!</v>
      </c>
      <c r="F23" s="188" t="str">
        <f t="shared" si="3"/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30"/>
      <c r="C24" s="17"/>
      <c r="D24" s="130" t="s">
        <v>9</v>
      </c>
      <c r="E24" s="17" t="str">
        <f t="shared" si="2"/>
        <v>#REF!</v>
      </c>
      <c r="F24" s="188" t="str">
        <f t="shared" si="3"/>
        <v>#REF!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0"/>
      <c r="C25" s="17"/>
      <c r="D25" s="130" t="s">
        <v>9</v>
      </c>
      <c r="E25" s="17" t="str">
        <f t="shared" si="2"/>
        <v>#REF!</v>
      </c>
      <c r="F25" s="188" t="str">
        <f t="shared" si="3"/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0"/>
      <c r="B26" s="21"/>
      <c r="C26" s="23"/>
      <c r="D26" s="131"/>
      <c r="E26" s="23"/>
      <c r="F26" s="199"/>
      <c r="G26" s="20"/>
      <c r="H26" s="20"/>
      <c r="I26" s="20"/>
      <c r="J26" s="2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6"/>
      <c r="B27" s="7" t="s">
        <v>826</v>
      </c>
      <c r="C27" s="8"/>
      <c r="D27" s="8"/>
      <c r="E27" s="17"/>
      <c r="F27" s="9"/>
      <c r="G27" s="10" t="str">
        <f>SUM(F29:F34)</f>
        <v>#REF!</v>
      </c>
      <c r="H27" s="11">
        <v>5.0</v>
      </c>
      <c r="I27" s="40" t="str">
        <f>G27/H27</f>
        <v>#REF!</v>
      </c>
      <c r="J27" s="13" t="s">
        <v>9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15"/>
      <c r="C28" s="17"/>
      <c r="D28" s="17"/>
      <c r="E28" s="17" t="str">
        <f t="shared" ref="E28:E34" si="4">VLOOKUP(B28,'[3]GROCERY LIST'!C21:H427,6,0)</f>
        <v>#REF!</v>
      </c>
      <c r="F28" s="18"/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2"/>
      <c r="C29" s="17"/>
      <c r="D29" s="17" t="s">
        <v>9</v>
      </c>
      <c r="E29" s="17" t="str">
        <f t="shared" si="4"/>
        <v>#REF!</v>
      </c>
      <c r="F29" s="18" t="str">
        <f t="shared" ref="F29:F34" si="5">E29*C29</f>
        <v>#REF!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2"/>
      <c r="C30" s="17"/>
      <c r="D30" s="17" t="s">
        <v>9</v>
      </c>
      <c r="E30" s="17" t="str">
        <f t="shared" si="4"/>
        <v>#REF!</v>
      </c>
      <c r="F30" s="18" t="str">
        <f t="shared" si="5"/>
        <v>#REF!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2"/>
      <c r="C31" s="17"/>
      <c r="D31" s="17" t="s">
        <v>9</v>
      </c>
      <c r="E31" s="17" t="str">
        <f t="shared" si="4"/>
        <v>#REF!</v>
      </c>
      <c r="F31" s="18" t="str">
        <f t="shared" si="5"/>
        <v>#REF!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4"/>
      <c r="B32" s="2"/>
      <c r="C32" s="17"/>
      <c r="D32" s="17" t="s">
        <v>9</v>
      </c>
      <c r="E32" s="17" t="str">
        <f t="shared" si="4"/>
        <v>#REF!</v>
      </c>
      <c r="F32" s="18" t="str">
        <f t="shared" si="5"/>
        <v>#REF!</v>
      </c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4"/>
      <c r="B33" s="2"/>
      <c r="C33" s="17"/>
      <c r="D33" s="17" t="s">
        <v>9</v>
      </c>
      <c r="E33" s="17" t="str">
        <f t="shared" si="4"/>
        <v>#REF!</v>
      </c>
      <c r="F33" s="18" t="str">
        <f t="shared" si="5"/>
        <v>#REF!</v>
      </c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2"/>
      <c r="C34" s="17"/>
      <c r="D34" s="17" t="s">
        <v>9</v>
      </c>
      <c r="E34" s="17" t="str">
        <f t="shared" si="4"/>
        <v>#REF!</v>
      </c>
      <c r="F34" s="18" t="str">
        <f t="shared" si="5"/>
        <v>#REF!</v>
      </c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0"/>
      <c r="B35" s="21"/>
      <c r="C35" s="23"/>
      <c r="D35" s="23"/>
      <c r="E35" s="23"/>
      <c r="F35" s="24"/>
      <c r="G35" s="20"/>
      <c r="H35" s="20"/>
      <c r="I35" s="20"/>
      <c r="J35" s="2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133"/>
      <c r="C36" s="3"/>
      <c r="D36" s="3"/>
      <c r="E36" s="3"/>
      <c r="F36" s="1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2"/>
      <c r="C37" s="3"/>
      <c r="D37" s="3"/>
      <c r="E37" s="3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55"/>
      <c r="B38" s="56"/>
      <c r="C38" s="57" t="s">
        <v>0</v>
      </c>
      <c r="D38" s="57" t="s">
        <v>1</v>
      </c>
      <c r="E38" s="57" t="s">
        <v>2</v>
      </c>
      <c r="F38" s="58" t="s">
        <v>3</v>
      </c>
      <c r="G38" s="59" t="s">
        <v>4</v>
      </c>
      <c r="H38" s="60" t="s">
        <v>79</v>
      </c>
      <c r="I38" s="61" t="s">
        <v>80</v>
      </c>
      <c r="J38" s="61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15.75" customHeight="1">
      <c r="A39" s="157"/>
      <c r="B39" s="63"/>
      <c r="C39" s="64"/>
      <c r="D39" s="64"/>
      <c r="E39" s="64"/>
      <c r="F39" s="65"/>
      <c r="G39" s="66" t="str">
        <f>SUM(F40:F44)</f>
        <v>#REF!</v>
      </c>
      <c r="H39" s="67">
        <v>0.22</v>
      </c>
      <c r="I39" s="68" t="str">
        <f>(G39/H39)</f>
        <v>#REF!</v>
      </c>
      <c r="J39" s="68" t="str">
        <f>I39*1.05</f>
        <v>#REF!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69" t="str">
        <f>A3</f>
        <v>PORK CHOP</v>
      </c>
      <c r="C40" s="64">
        <v>1.0</v>
      </c>
      <c r="D40" s="64" t="s">
        <v>827</v>
      </c>
      <c r="E40" s="72" t="str">
        <f>I3</f>
        <v>#REF!</v>
      </c>
      <c r="F40" s="73" t="str">
        <f t="shared" ref="F40:F44" si="6">E40*C40</f>
        <v>#REF!</v>
      </c>
      <c r="G40" s="70"/>
      <c r="H40" s="70"/>
      <c r="I40" s="71"/>
      <c r="J40" s="7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69"/>
      <c r="C41" s="64"/>
      <c r="D41" s="64" t="s">
        <v>9</v>
      </c>
      <c r="E41" s="72">
        <v>80000.0</v>
      </c>
      <c r="F41" s="73">
        <f t="shared" si="6"/>
        <v>0</v>
      </c>
      <c r="G41" s="70"/>
      <c r="H41" s="70"/>
      <c r="I41" s="71"/>
      <c r="J41" s="7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69"/>
      <c r="C42" s="64"/>
      <c r="D42" s="64" t="s">
        <v>9</v>
      </c>
      <c r="E42" s="72">
        <v>115000.0</v>
      </c>
      <c r="F42" s="73">
        <f t="shared" si="6"/>
        <v>0</v>
      </c>
      <c r="G42" s="70"/>
      <c r="H42" s="70"/>
      <c r="I42" s="71"/>
      <c r="J42" s="7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69"/>
      <c r="C43" s="64"/>
      <c r="D43" s="64" t="s">
        <v>9</v>
      </c>
      <c r="E43" s="72">
        <v>35000.0</v>
      </c>
      <c r="F43" s="73">
        <f t="shared" si="6"/>
        <v>0</v>
      </c>
      <c r="G43" s="70"/>
      <c r="H43" s="70"/>
      <c r="I43" s="71"/>
      <c r="J43" s="7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9"/>
      <c r="C44" s="64"/>
      <c r="D44" s="64" t="s">
        <v>9</v>
      </c>
      <c r="E44" s="72">
        <v>80000.0</v>
      </c>
      <c r="F44" s="73">
        <f t="shared" si="6"/>
        <v>0</v>
      </c>
      <c r="G44" s="70"/>
      <c r="H44" s="70"/>
      <c r="I44" s="71"/>
      <c r="J44" s="7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74"/>
      <c r="C45" s="75"/>
      <c r="D45" s="75"/>
      <c r="E45" s="75"/>
      <c r="F45" s="76"/>
      <c r="G45" s="77"/>
      <c r="H45" s="77"/>
      <c r="I45" s="78"/>
      <c r="J45" s="7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192"/>
      <c r="C46" s="193"/>
      <c r="D46" s="193"/>
      <c r="E46" s="193"/>
      <c r="F46" s="19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55"/>
      <c r="B47" s="56"/>
      <c r="C47" s="57" t="s">
        <v>0</v>
      </c>
      <c r="D47" s="57" t="s">
        <v>1</v>
      </c>
      <c r="E47" s="57" t="s">
        <v>2</v>
      </c>
      <c r="F47" s="58" t="s">
        <v>3</v>
      </c>
      <c r="G47" s="59" t="s">
        <v>4</v>
      </c>
      <c r="H47" s="60" t="s">
        <v>79</v>
      </c>
      <c r="I47" s="61" t="s">
        <v>80</v>
      </c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ht="15.75" customHeight="1">
      <c r="A48" s="157"/>
      <c r="B48" s="63"/>
      <c r="C48" s="64"/>
      <c r="D48" s="64"/>
      <c r="E48" s="64"/>
      <c r="F48" s="65"/>
      <c r="G48" s="66">
        <f>SUM(F50:F55)</f>
        <v>0</v>
      </c>
      <c r="H48" s="67">
        <v>0.2</v>
      </c>
      <c r="I48" s="68">
        <f>(G48/H48)</f>
        <v>0</v>
      </c>
      <c r="J48" s="68">
        <f>I48*1.05</f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/>
      <c r="E49" s="64"/>
      <c r="F49" s="65"/>
      <c r="G49" s="70"/>
      <c r="H49" s="70"/>
      <c r="I49" s="71"/>
      <c r="J49" s="7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/>
      <c r="C50" s="64"/>
      <c r="D50" s="64" t="s">
        <v>9</v>
      </c>
      <c r="E50" s="72"/>
      <c r="F50" s="73">
        <f t="shared" ref="F50:F54" si="7">E50*C50</f>
        <v>0</v>
      </c>
      <c r="G50" s="70"/>
      <c r="H50" s="70"/>
      <c r="I50" s="71"/>
      <c r="J50" s="7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69"/>
      <c r="C51" s="64"/>
      <c r="D51" s="64" t="s">
        <v>9</v>
      </c>
      <c r="E51" s="72"/>
      <c r="F51" s="73">
        <f t="shared" si="7"/>
        <v>0</v>
      </c>
      <c r="G51" s="70"/>
      <c r="H51" s="70"/>
      <c r="I51" s="71"/>
      <c r="J51" s="7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69"/>
      <c r="C52" s="64"/>
      <c r="D52" s="64" t="s">
        <v>9</v>
      </c>
      <c r="E52" s="72"/>
      <c r="F52" s="73">
        <f t="shared" si="7"/>
        <v>0</v>
      </c>
      <c r="G52" s="70"/>
      <c r="H52" s="70"/>
      <c r="I52" s="71"/>
      <c r="J52" s="7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69"/>
      <c r="C53" s="64"/>
      <c r="D53" s="64" t="s">
        <v>9</v>
      </c>
      <c r="E53" s="72"/>
      <c r="F53" s="73">
        <f t="shared" si="7"/>
        <v>0</v>
      </c>
      <c r="G53" s="70"/>
      <c r="H53" s="70"/>
      <c r="I53" s="71"/>
      <c r="J53" s="7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69"/>
      <c r="C54" s="64"/>
      <c r="D54" s="64" t="s">
        <v>9</v>
      </c>
      <c r="E54" s="72"/>
      <c r="F54" s="73">
        <f t="shared" si="7"/>
        <v>0</v>
      </c>
      <c r="G54" s="70"/>
      <c r="H54" s="70"/>
      <c r="I54" s="71"/>
      <c r="J54" s="7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/>
      <c r="C55" s="64"/>
      <c r="D55" s="64"/>
      <c r="E55" s="72"/>
      <c r="F55" s="73"/>
      <c r="G55" s="70"/>
      <c r="H55" s="70"/>
      <c r="I55" s="71"/>
      <c r="J55" s="7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74"/>
      <c r="C56" s="75"/>
      <c r="D56" s="75"/>
      <c r="E56" s="75"/>
      <c r="F56" s="76"/>
      <c r="G56" s="77"/>
      <c r="H56" s="77"/>
      <c r="I56" s="78"/>
      <c r="J56" s="7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192"/>
      <c r="C57" s="193"/>
      <c r="D57" s="193"/>
      <c r="E57" s="193"/>
      <c r="F57" s="19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56"/>
      <c r="C59" s="57" t="s">
        <v>805</v>
      </c>
      <c r="D59" s="57" t="s">
        <v>1</v>
      </c>
      <c r="E59" s="59" t="s">
        <v>806</v>
      </c>
      <c r="F59" s="58" t="s">
        <v>3</v>
      </c>
      <c r="G59" s="57" t="s">
        <v>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3" t="str">
        <f>B39</f>
        <v/>
      </c>
      <c r="C60" s="64"/>
      <c r="D60" s="64"/>
      <c r="E60" s="195">
        <v>80.0</v>
      </c>
      <c r="F60" s="65"/>
      <c r="G60" s="6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69"/>
      <c r="C61" s="64"/>
      <c r="D61" s="64"/>
      <c r="E61" s="70"/>
      <c r="F61" s="65"/>
      <c r="G61" s="6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57"/>
      <c r="B62" s="69" t="s">
        <v>807</v>
      </c>
      <c r="C62" s="64">
        <v>0.02</v>
      </c>
      <c r="D62" s="64" t="s">
        <v>9</v>
      </c>
      <c r="E62" s="70"/>
      <c r="F62" s="65">
        <f>C62*E60</f>
        <v>1.6</v>
      </c>
      <c r="G62" s="64" t="s">
        <v>9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57"/>
      <c r="B63" s="69" t="s">
        <v>808</v>
      </c>
      <c r="C63" s="64">
        <v>0.01</v>
      </c>
      <c r="D63" s="64" t="s">
        <v>9</v>
      </c>
      <c r="E63" s="70"/>
      <c r="F63" s="65">
        <f>C63*E60</f>
        <v>0.8</v>
      </c>
      <c r="G63" s="64" t="s">
        <v>9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57"/>
      <c r="B64" s="69" t="s">
        <v>809</v>
      </c>
      <c r="C64" s="64">
        <v>0.02</v>
      </c>
      <c r="D64" s="64" t="s">
        <v>9</v>
      </c>
      <c r="E64" s="70"/>
      <c r="F64" s="65">
        <f>C64*E60</f>
        <v>1.6</v>
      </c>
      <c r="G64" s="64" t="s">
        <v>9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57"/>
      <c r="B65" s="69" t="s">
        <v>810</v>
      </c>
      <c r="C65" s="64">
        <v>0.01</v>
      </c>
      <c r="D65" s="64" t="s">
        <v>9</v>
      </c>
      <c r="E65" s="70"/>
      <c r="F65" s="65">
        <f>C65*E60</f>
        <v>0.8</v>
      </c>
      <c r="G65" s="64" t="s">
        <v>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57"/>
      <c r="B66" s="69" t="s">
        <v>29</v>
      </c>
      <c r="C66" s="64">
        <v>0.002</v>
      </c>
      <c r="D66" s="64" t="s">
        <v>9</v>
      </c>
      <c r="E66" s="70"/>
      <c r="F66" s="65">
        <f>C66*E60</f>
        <v>0.16</v>
      </c>
      <c r="G66" s="64" t="s">
        <v>9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57"/>
      <c r="B67" s="69"/>
      <c r="C67" s="64"/>
      <c r="D67" s="64"/>
      <c r="E67" s="70"/>
      <c r="F67" s="196"/>
      <c r="G67" s="6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57"/>
      <c r="B68" s="74"/>
      <c r="C68" s="75"/>
      <c r="D68" s="75"/>
      <c r="E68" s="77"/>
      <c r="F68" s="76"/>
      <c r="G68" s="7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/>
    <row r="70" ht="15.75" customHeight="1"/>
    <row r="71" ht="15.75" customHeight="1"/>
    <row r="72" ht="15.75" customHeight="1"/>
    <row r="73" ht="15.75" customHeight="1">
      <c r="F73" s="2" t="s">
        <v>811</v>
      </c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14:A26"/>
    <mergeCell ref="A27:A35"/>
    <mergeCell ref="A3:A13"/>
    <mergeCell ref="G3:G13"/>
    <mergeCell ref="H3:H13"/>
    <mergeCell ref="I3:I13"/>
    <mergeCell ref="J3:J13"/>
    <mergeCell ref="G14:G26"/>
    <mergeCell ref="J14:J26"/>
    <mergeCell ref="H39:H45"/>
    <mergeCell ref="I39:I45"/>
    <mergeCell ref="G48:G56"/>
    <mergeCell ref="H48:H56"/>
    <mergeCell ref="I48:I56"/>
    <mergeCell ref="J48:J56"/>
    <mergeCell ref="E60:E68"/>
    <mergeCell ref="H14:H26"/>
    <mergeCell ref="I14:I26"/>
    <mergeCell ref="G27:G35"/>
    <mergeCell ref="H27:H35"/>
    <mergeCell ref="I27:I35"/>
    <mergeCell ref="J27:J35"/>
    <mergeCell ref="G39:G45"/>
    <mergeCell ref="J39:J45"/>
  </mergeCells>
  <printOptions/>
  <pageMargins bottom="1.0" footer="0.0" header="0.0" left="0.75" right="0.75" top="1.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828</v>
      </c>
      <c r="B3" s="7"/>
      <c r="C3" s="8"/>
      <c r="D3" s="197"/>
      <c r="E3" s="8"/>
      <c r="F3" s="198"/>
      <c r="G3" s="10">
        <f>SUM(F4:F9)</f>
        <v>75450</v>
      </c>
      <c r="H3" s="11">
        <v>0.7</v>
      </c>
      <c r="I3" s="40">
        <f>G3/H3</f>
        <v>107785.7143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 t="s">
        <v>829</v>
      </c>
      <c r="C4" s="17">
        <v>0.1</v>
      </c>
      <c r="D4" s="130" t="s">
        <v>9</v>
      </c>
      <c r="E4" s="17">
        <v>120000.0</v>
      </c>
      <c r="F4" s="188">
        <f t="shared" ref="F4:F9" si="1">E4*C4</f>
        <v>12000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694</v>
      </c>
      <c r="C5" s="17">
        <v>0.1</v>
      </c>
      <c r="D5" s="130" t="s">
        <v>9</v>
      </c>
      <c r="E5" s="17">
        <v>68000.0</v>
      </c>
      <c r="F5" s="188">
        <f t="shared" si="1"/>
        <v>6800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830</v>
      </c>
      <c r="C6" s="17">
        <v>0.4</v>
      </c>
      <c r="D6" s="130" t="s">
        <v>9</v>
      </c>
      <c r="E6" s="17">
        <v>96000.0</v>
      </c>
      <c r="F6" s="188">
        <f t="shared" si="1"/>
        <v>38400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831</v>
      </c>
      <c r="C7" s="17">
        <v>0.01</v>
      </c>
      <c r="D7" s="130" t="s">
        <v>9</v>
      </c>
      <c r="E7" s="17">
        <v>75000.0</v>
      </c>
      <c r="F7" s="188">
        <f t="shared" si="1"/>
        <v>750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22</v>
      </c>
      <c r="C8" s="17">
        <v>0.1</v>
      </c>
      <c r="D8" s="130" t="s">
        <v>9</v>
      </c>
      <c r="E8" s="17">
        <v>25000.0</v>
      </c>
      <c r="F8" s="188">
        <f t="shared" si="1"/>
        <v>2500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133" t="s">
        <v>832</v>
      </c>
      <c r="C9" s="17">
        <v>0.005</v>
      </c>
      <c r="D9" s="130" t="s">
        <v>9</v>
      </c>
      <c r="E9" s="17">
        <v>3000000.0</v>
      </c>
      <c r="F9" s="188">
        <f t="shared" si="1"/>
        <v>15000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133"/>
      <c r="C10" s="17"/>
      <c r="D10" s="130"/>
      <c r="E10" s="17"/>
      <c r="F10" s="188"/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0"/>
      <c r="B11" s="21"/>
      <c r="C11" s="23"/>
      <c r="D11" s="131"/>
      <c r="E11" s="23"/>
      <c r="F11" s="199"/>
      <c r="G11" s="20"/>
      <c r="H11" s="20"/>
      <c r="I11" s="20"/>
      <c r="J11" s="2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00" t="s">
        <v>833</v>
      </c>
      <c r="B12" s="7"/>
      <c r="C12" s="8"/>
      <c r="D12" s="197"/>
      <c r="E12" s="8"/>
      <c r="F12" s="198"/>
      <c r="G12" s="10">
        <f>SUM(F13:F15)</f>
        <v>70175</v>
      </c>
      <c r="H12" s="11">
        <v>15.0</v>
      </c>
      <c r="I12" s="40">
        <f>G12/H12</f>
        <v>4678.333333</v>
      </c>
      <c r="J12" s="13" t="s">
        <v>827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15" t="s">
        <v>834</v>
      </c>
      <c r="C13" s="17">
        <v>1.0</v>
      </c>
      <c r="D13" s="130" t="s">
        <v>9</v>
      </c>
      <c r="E13" s="17">
        <v>40000.0</v>
      </c>
      <c r="F13" s="188">
        <f t="shared" ref="F13:F15" si="2">E13*C13</f>
        <v>40000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15" t="s">
        <v>21</v>
      </c>
      <c r="C14" s="17">
        <v>0.125</v>
      </c>
      <c r="D14" s="130" t="s">
        <v>9</v>
      </c>
      <c r="E14" s="17">
        <v>200000.0</v>
      </c>
      <c r="F14" s="188">
        <f t="shared" si="2"/>
        <v>25000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15" t="s">
        <v>266</v>
      </c>
      <c r="C15" s="17">
        <v>0.075</v>
      </c>
      <c r="D15" s="130" t="s">
        <v>9</v>
      </c>
      <c r="E15" s="17">
        <v>69000.0</v>
      </c>
      <c r="F15" s="188">
        <f t="shared" si="2"/>
        <v>5175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0"/>
      <c r="B16" s="21"/>
      <c r="C16" s="23"/>
      <c r="D16" s="131"/>
      <c r="E16" s="23"/>
      <c r="F16" s="199"/>
      <c r="G16" s="20"/>
      <c r="H16" s="20"/>
      <c r="I16" s="20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6" t="s">
        <v>835</v>
      </c>
      <c r="B17" s="7"/>
      <c r="C17" s="8"/>
      <c r="D17" s="8"/>
      <c r="E17" s="17"/>
      <c r="F17" s="9"/>
      <c r="G17" s="10">
        <f>SUM(F18:F19)</f>
        <v>11000</v>
      </c>
      <c r="H17" s="11">
        <f>SUM(C18:C19)</f>
        <v>0.22</v>
      </c>
      <c r="I17" s="40">
        <f>G17/H17</f>
        <v>50000</v>
      </c>
      <c r="J17" s="13" t="s">
        <v>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 t="s">
        <v>836</v>
      </c>
      <c r="C18" s="17">
        <v>0.1</v>
      </c>
      <c r="D18" s="17" t="s">
        <v>9</v>
      </c>
      <c r="E18" s="17">
        <v>80000.0</v>
      </c>
      <c r="F18" s="18">
        <f t="shared" ref="F18:F19" si="3">E18*C18</f>
        <v>8000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2" t="s">
        <v>22</v>
      </c>
      <c r="C19" s="17">
        <v>0.12</v>
      </c>
      <c r="D19" s="17" t="s">
        <v>9</v>
      </c>
      <c r="E19" s="17">
        <v>25000.0</v>
      </c>
      <c r="F19" s="18">
        <f t="shared" si="3"/>
        <v>3000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0"/>
      <c r="B20" s="21"/>
      <c r="C20" s="23"/>
      <c r="D20" s="23"/>
      <c r="E20" s="23"/>
      <c r="F20" s="24"/>
      <c r="G20" s="20"/>
      <c r="H20" s="20"/>
      <c r="I20" s="20"/>
      <c r="J20" s="2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133"/>
      <c r="C21" s="3"/>
      <c r="D21" s="3"/>
      <c r="E21" s="3"/>
      <c r="F21" s="1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57"/>
      <c r="B22" s="2"/>
      <c r="C22" s="3"/>
      <c r="D22" s="3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55"/>
      <c r="B23" s="56"/>
      <c r="C23" s="57" t="s">
        <v>0</v>
      </c>
      <c r="D23" s="57" t="s">
        <v>1</v>
      </c>
      <c r="E23" s="57" t="s">
        <v>2</v>
      </c>
      <c r="F23" s="58" t="s">
        <v>3</v>
      </c>
      <c r="G23" s="59" t="s">
        <v>4</v>
      </c>
      <c r="H23" s="60" t="s">
        <v>79</v>
      </c>
      <c r="I23" s="61" t="s">
        <v>80</v>
      </c>
      <c r="J23" s="61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ht="15.75" customHeight="1">
      <c r="A24" s="157"/>
      <c r="B24" s="63"/>
      <c r="C24" s="64"/>
      <c r="D24" s="64"/>
      <c r="E24" s="64"/>
      <c r="F24" s="65"/>
      <c r="G24" s="66">
        <f>SUM(F25:F28)</f>
        <v>19156.90476</v>
      </c>
      <c r="H24" s="67">
        <v>0.3</v>
      </c>
      <c r="I24" s="68">
        <f>(G24/H24)</f>
        <v>63856.34921</v>
      </c>
      <c r="J24" s="68">
        <f>I24*1.05</f>
        <v>67049.16667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57"/>
      <c r="B25" s="69" t="s">
        <v>837</v>
      </c>
      <c r="C25" s="64">
        <f>0.1</f>
        <v>0.1</v>
      </c>
      <c r="D25" s="64" t="s">
        <v>9</v>
      </c>
      <c r="E25" s="72">
        <f>I3</f>
        <v>107785.7143</v>
      </c>
      <c r="F25" s="73">
        <f t="shared" ref="F25:F28" si="4">E25*C25</f>
        <v>10778.57143</v>
      </c>
      <c r="G25" s="70"/>
      <c r="H25" s="70"/>
      <c r="I25" s="71"/>
      <c r="J25" s="7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57"/>
      <c r="B26" s="69" t="str">
        <f>A12</f>
        <v>CARAMELIZED BANANA</v>
      </c>
      <c r="C26" s="64">
        <v>1.0</v>
      </c>
      <c r="D26" s="64" t="s">
        <v>827</v>
      </c>
      <c r="E26" s="72">
        <f>I12</f>
        <v>4678.333333</v>
      </c>
      <c r="F26" s="73">
        <f t="shared" si="4"/>
        <v>4678.333333</v>
      </c>
      <c r="G26" s="70"/>
      <c r="H26" s="70"/>
      <c r="I26" s="71"/>
      <c r="J26" s="7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7"/>
      <c r="B27" s="69" t="str">
        <f>A17</f>
        <v>PEANUT PRALINE</v>
      </c>
      <c r="C27" s="64">
        <v>0.01</v>
      </c>
      <c r="D27" s="64" t="s">
        <v>9</v>
      </c>
      <c r="E27" s="72">
        <f>I17</f>
        <v>50000</v>
      </c>
      <c r="F27" s="73">
        <f t="shared" si="4"/>
        <v>500</v>
      </c>
      <c r="G27" s="70"/>
      <c r="H27" s="70"/>
      <c r="I27" s="71"/>
      <c r="J27" s="7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57"/>
      <c r="B28" s="69" t="s">
        <v>838</v>
      </c>
      <c r="C28" s="64">
        <v>0.02</v>
      </c>
      <c r="D28" s="64" t="s">
        <v>9</v>
      </c>
      <c r="E28" s="72">
        <v>160000.0</v>
      </c>
      <c r="F28" s="73">
        <f t="shared" si="4"/>
        <v>3200</v>
      </c>
      <c r="G28" s="70"/>
      <c r="H28" s="70"/>
      <c r="I28" s="71"/>
      <c r="J28" s="7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57"/>
      <c r="B29" s="74"/>
      <c r="C29" s="75"/>
      <c r="D29" s="75"/>
      <c r="E29" s="75"/>
      <c r="F29" s="76"/>
      <c r="G29" s="77"/>
      <c r="H29" s="77"/>
      <c r="I29" s="78"/>
      <c r="J29" s="7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57"/>
      <c r="B30" s="192"/>
      <c r="C30" s="193"/>
      <c r="D30" s="193"/>
      <c r="E30" s="193"/>
      <c r="F30" s="19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55"/>
      <c r="B31" s="56"/>
      <c r="C31" s="57" t="s">
        <v>0</v>
      </c>
      <c r="D31" s="57" t="s">
        <v>1</v>
      </c>
      <c r="E31" s="57" t="s">
        <v>2</v>
      </c>
      <c r="F31" s="58" t="s">
        <v>3</v>
      </c>
      <c r="G31" s="59" t="s">
        <v>4</v>
      </c>
      <c r="H31" s="60" t="s">
        <v>79</v>
      </c>
      <c r="I31" s="61" t="s">
        <v>80</v>
      </c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ht="15.75" customHeight="1">
      <c r="A32" s="157"/>
      <c r="B32" s="63"/>
      <c r="C32" s="64"/>
      <c r="D32" s="64"/>
      <c r="E32" s="64"/>
      <c r="F32" s="65"/>
      <c r="G32" s="66">
        <f>SUM(F34:F39)</f>
        <v>0</v>
      </c>
      <c r="H32" s="67">
        <v>0.2</v>
      </c>
      <c r="I32" s="68">
        <f>(G32/H32)</f>
        <v>0</v>
      </c>
      <c r="J32" s="68">
        <f>I32*1.05</f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57"/>
      <c r="B33" s="69"/>
      <c r="C33" s="64"/>
      <c r="D33" s="64"/>
      <c r="E33" s="64"/>
      <c r="F33" s="65"/>
      <c r="G33" s="70"/>
      <c r="H33" s="70"/>
      <c r="I33" s="71"/>
      <c r="J33" s="7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57"/>
      <c r="B34" s="69"/>
      <c r="C34" s="64"/>
      <c r="D34" s="64" t="s">
        <v>9</v>
      </c>
      <c r="E34" s="72"/>
      <c r="F34" s="73">
        <f t="shared" ref="F34:F38" si="5">E34*C34</f>
        <v>0</v>
      </c>
      <c r="G34" s="70"/>
      <c r="H34" s="70"/>
      <c r="I34" s="71"/>
      <c r="J34" s="7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57"/>
      <c r="B35" s="69"/>
      <c r="C35" s="64"/>
      <c r="D35" s="64" t="s">
        <v>9</v>
      </c>
      <c r="E35" s="72"/>
      <c r="F35" s="73">
        <f t="shared" si="5"/>
        <v>0</v>
      </c>
      <c r="G35" s="70"/>
      <c r="H35" s="70"/>
      <c r="I35" s="71"/>
      <c r="J35" s="7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57"/>
      <c r="B36" s="69"/>
      <c r="C36" s="64"/>
      <c r="D36" s="64" t="s">
        <v>9</v>
      </c>
      <c r="E36" s="72"/>
      <c r="F36" s="73">
        <f t="shared" si="5"/>
        <v>0</v>
      </c>
      <c r="G36" s="70"/>
      <c r="H36" s="70"/>
      <c r="I36" s="71"/>
      <c r="J36" s="7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69"/>
      <c r="C37" s="64"/>
      <c r="D37" s="64" t="s">
        <v>9</v>
      </c>
      <c r="E37" s="72"/>
      <c r="F37" s="73">
        <f t="shared" si="5"/>
        <v>0</v>
      </c>
      <c r="G37" s="70"/>
      <c r="H37" s="70"/>
      <c r="I37" s="71"/>
      <c r="J37" s="7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57"/>
      <c r="B38" s="69"/>
      <c r="C38" s="64"/>
      <c r="D38" s="64" t="s">
        <v>9</v>
      </c>
      <c r="E38" s="72"/>
      <c r="F38" s="73">
        <f t="shared" si="5"/>
        <v>0</v>
      </c>
      <c r="G38" s="70"/>
      <c r="H38" s="70"/>
      <c r="I38" s="71"/>
      <c r="J38" s="7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57"/>
      <c r="B39" s="69"/>
      <c r="C39" s="64"/>
      <c r="D39" s="64"/>
      <c r="E39" s="72"/>
      <c r="F39" s="73"/>
      <c r="G39" s="70"/>
      <c r="H39" s="70"/>
      <c r="I39" s="71"/>
      <c r="J39" s="7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74"/>
      <c r="C40" s="75"/>
      <c r="D40" s="75"/>
      <c r="E40" s="75"/>
      <c r="F40" s="76"/>
      <c r="G40" s="77"/>
      <c r="H40" s="77"/>
      <c r="I40" s="78"/>
      <c r="J40" s="7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192"/>
      <c r="C41" s="193"/>
      <c r="D41" s="193"/>
      <c r="E41" s="193"/>
      <c r="F41" s="19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56"/>
      <c r="C43" s="57" t="s">
        <v>805</v>
      </c>
      <c r="D43" s="57" t="s">
        <v>1</v>
      </c>
      <c r="E43" s="59" t="s">
        <v>806</v>
      </c>
      <c r="F43" s="58" t="s">
        <v>3</v>
      </c>
      <c r="G43" s="57" t="s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3" t="str">
        <f>B24</f>
        <v/>
      </c>
      <c r="C44" s="64"/>
      <c r="D44" s="64"/>
      <c r="E44" s="195">
        <v>80.0</v>
      </c>
      <c r="F44" s="65"/>
      <c r="G44" s="6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69"/>
      <c r="C45" s="64"/>
      <c r="D45" s="64"/>
      <c r="E45" s="70"/>
      <c r="F45" s="65"/>
      <c r="G45" s="6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 t="s">
        <v>807</v>
      </c>
      <c r="C46" s="64">
        <v>0.02</v>
      </c>
      <c r="D46" s="64" t="s">
        <v>9</v>
      </c>
      <c r="E46" s="70"/>
      <c r="F46" s="65">
        <f>C46*E44</f>
        <v>1.6</v>
      </c>
      <c r="G46" s="64" t="s">
        <v>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 t="s">
        <v>808</v>
      </c>
      <c r="C47" s="64">
        <v>0.01</v>
      </c>
      <c r="D47" s="64" t="s">
        <v>9</v>
      </c>
      <c r="E47" s="70"/>
      <c r="F47" s="65">
        <f>C47*E44</f>
        <v>0.8</v>
      </c>
      <c r="G47" s="64" t="s">
        <v>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 t="s">
        <v>809</v>
      </c>
      <c r="C48" s="64">
        <v>0.02</v>
      </c>
      <c r="D48" s="64" t="s">
        <v>9</v>
      </c>
      <c r="E48" s="70"/>
      <c r="F48" s="65">
        <f>C48*E44</f>
        <v>1.6</v>
      </c>
      <c r="G48" s="64" t="s">
        <v>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 t="s">
        <v>810</v>
      </c>
      <c r="C49" s="64">
        <v>0.01</v>
      </c>
      <c r="D49" s="64" t="s">
        <v>9</v>
      </c>
      <c r="E49" s="70"/>
      <c r="F49" s="65">
        <f>C49*E44</f>
        <v>0.8</v>
      </c>
      <c r="G49" s="64" t="s">
        <v>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 t="s">
        <v>29</v>
      </c>
      <c r="C50" s="64">
        <v>0.002</v>
      </c>
      <c r="D50" s="64" t="s">
        <v>9</v>
      </c>
      <c r="E50" s="70"/>
      <c r="F50" s="65">
        <f>C50*E44</f>
        <v>0.16</v>
      </c>
      <c r="G50" s="64" t="s">
        <v>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69"/>
      <c r="C51" s="64"/>
      <c r="D51" s="64"/>
      <c r="E51" s="70"/>
      <c r="F51" s="196"/>
      <c r="G51" s="6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74"/>
      <c r="C52" s="75"/>
      <c r="D52" s="75"/>
      <c r="E52" s="77"/>
      <c r="F52" s="76"/>
      <c r="G52" s="7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/>
    <row r="54" ht="15.75" customHeight="1"/>
    <row r="55" ht="15.75" customHeight="1"/>
    <row r="56" ht="15.75" customHeight="1"/>
    <row r="57" ht="15.75" customHeight="1">
      <c r="F57" s="2" t="s">
        <v>811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12:A16"/>
    <mergeCell ref="A17:A20"/>
    <mergeCell ref="A3:A11"/>
    <mergeCell ref="G3:G11"/>
    <mergeCell ref="H3:H11"/>
    <mergeCell ref="I3:I11"/>
    <mergeCell ref="J3:J11"/>
    <mergeCell ref="G12:G16"/>
    <mergeCell ref="J12:J16"/>
    <mergeCell ref="H24:H29"/>
    <mergeCell ref="I24:I29"/>
    <mergeCell ref="G32:G40"/>
    <mergeCell ref="H32:H40"/>
    <mergeCell ref="I32:I40"/>
    <mergeCell ref="J32:J40"/>
    <mergeCell ref="E44:E52"/>
    <mergeCell ref="H12:H16"/>
    <mergeCell ref="I12:I16"/>
    <mergeCell ref="G17:G20"/>
    <mergeCell ref="H17:H20"/>
    <mergeCell ref="I17:I20"/>
    <mergeCell ref="J17:J20"/>
    <mergeCell ref="G24:G29"/>
    <mergeCell ref="J24:J29"/>
  </mergeCells>
  <printOptions/>
  <pageMargins bottom="1.0" footer="0.0" header="0.0" left="0.75" right="0.75" top="1.0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200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117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839</v>
      </c>
      <c r="B3" s="7" t="s">
        <v>797</v>
      </c>
      <c r="C3" s="8"/>
      <c r="D3" s="197"/>
      <c r="E3" s="86"/>
      <c r="F3" s="198"/>
      <c r="G3" s="10" t="str">
        <f>SUM(F4:F11)</f>
        <v>#REF!</v>
      </c>
      <c r="H3" s="11">
        <f>SUM(C5:C11)</f>
        <v>0.305</v>
      </c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89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840</v>
      </c>
      <c r="C5" s="17">
        <v>0.2</v>
      </c>
      <c r="D5" s="130" t="s">
        <v>9</v>
      </c>
      <c r="E5" s="89">
        <v>100000.0</v>
      </c>
      <c r="F5" s="188">
        <f t="shared" ref="F5:F11" si="1">E5*C5</f>
        <v>20000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163</v>
      </c>
      <c r="C6" s="17">
        <v>0.05</v>
      </c>
      <c r="D6" s="130" t="s">
        <v>9</v>
      </c>
      <c r="E6" s="89">
        <v>160000.0</v>
      </c>
      <c r="F6" s="188">
        <f t="shared" si="1"/>
        <v>8000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841</v>
      </c>
      <c r="C7" s="17">
        <v>0.01</v>
      </c>
      <c r="D7" s="130" t="s">
        <v>9</v>
      </c>
      <c r="E7" s="89">
        <v>200000.0</v>
      </c>
      <c r="F7" s="188">
        <f t="shared" si="1"/>
        <v>2000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118</v>
      </c>
      <c r="C8" s="17">
        <v>0.015</v>
      </c>
      <c r="D8" s="130" t="s">
        <v>9</v>
      </c>
      <c r="E8" s="89">
        <v>45000.0</v>
      </c>
      <c r="F8" s="188">
        <f t="shared" si="1"/>
        <v>675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124</v>
      </c>
      <c r="C9" s="17">
        <v>0.015</v>
      </c>
      <c r="D9" s="130" t="s">
        <v>9</v>
      </c>
      <c r="E9" s="89">
        <v>100000.0</v>
      </c>
      <c r="F9" s="188">
        <f t="shared" si="1"/>
        <v>1500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799</v>
      </c>
      <c r="C10" s="17">
        <v>0.01</v>
      </c>
      <c r="D10" s="130" t="s">
        <v>9</v>
      </c>
      <c r="E10" s="89">
        <v>50000.0</v>
      </c>
      <c r="F10" s="188">
        <f t="shared" si="1"/>
        <v>500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 t="s">
        <v>162</v>
      </c>
      <c r="C11" s="17">
        <v>0.005</v>
      </c>
      <c r="D11" s="130" t="s">
        <v>9</v>
      </c>
      <c r="E11" s="89" t="str">
        <f>VLOOKUP(B11,'[3]GROCERY LIST'!C9:H416,6,0)</f>
        <v>#REF!</v>
      </c>
      <c r="F11" s="188" t="str">
        <f t="shared" si="1"/>
        <v>#REF!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0"/>
      <c r="B12" s="21"/>
      <c r="C12" s="23"/>
      <c r="D12" s="131"/>
      <c r="E12" s="91"/>
      <c r="F12" s="199"/>
      <c r="G12" s="20"/>
      <c r="H12" s="20"/>
      <c r="I12" s="20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00" t="s">
        <v>842</v>
      </c>
      <c r="B13" s="7"/>
      <c r="C13" s="8"/>
      <c r="D13" s="197"/>
      <c r="E13" s="86"/>
      <c r="F13" s="198"/>
      <c r="G13" s="10" t="str">
        <f>SUM(F14:F22)</f>
        <v>#REF!</v>
      </c>
      <c r="H13" s="11">
        <v>2.5</v>
      </c>
      <c r="I13" s="40" t="str">
        <f>G13/H13</f>
        <v>#REF!</v>
      </c>
      <c r="J13" s="13" t="s">
        <v>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15" t="s">
        <v>843</v>
      </c>
      <c r="C14" s="17">
        <v>0.5</v>
      </c>
      <c r="D14" s="130" t="s">
        <v>9</v>
      </c>
      <c r="E14" s="89">
        <v>250000.0</v>
      </c>
      <c r="F14" s="188">
        <f t="shared" ref="F14:F22" si="2">E14*C14</f>
        <v>125000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15" t="s">
        <v>844</v>
      </c>
      <c r="C15" s="17">
        <v>0.05</v>
      </c>
      <c r="D15" s="130" t="s">
        <v>9</v>
      </c>
      <c r="E15" s="89">
        <v>400000.0</v>
      </c>
      <c r="F15" s="188">
        <f t="shared" si="2"/>
        <v>20000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15" t="s">
        <v>564</v>
      </c>
      <c r="C16" s="17">
        <v>0.5</v>
      </c>
      <c r="D16" s="130" t="s">
        <v>9</v>
      </c>
      <c r="E16" s="89" t="str">
        <f>VLOOKUP(B16,'[3]GROCERY LIST'!C11:H417,6,0)</f>
        <v>#REF!</v>
      </c>
      <c r="F16" s="188" t="str">
        <f t="shared" si="2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15" t="s">
        <v>11</v>
      </c>
      <c r="C17" s="17">
        <v>5.0</v>
      </c>
      <c r="D17" s="130" t="s">
        <v>9</v>
      </c>
      <c r="E17" s="89">
        <v>5000.0</v>
      </c>
      <c r="F17" s="188">
        <f t="shared" si="2"/>
        <v>25000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15" t="s">
        <v>106</v>
      </c>
      <c r="C18" s="17">
        <v>0.1</v>
      </c>
      <c r="D18" s="130" t="s">
        <v>9</v>
      </c>
      <c r="E18" s="89" t="str">
        <f>VLOOKUP(B18,'[3]GROCERY LIST'!C13:H419,6,0)</f>
        <v>#REF!</v>
      </c>
      <c r="F18" s="188" t="str">
        <f t="shared" si="2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15" t="s">
        <v>162</v>
      </c>
      <c r="C19" s="17">
        <v>0.1</v>
      </c>
      <c r="D19" s="130" t="s">
        <v>9</v>
      </c>
      <c r="E19" s="89" t="str">
        <f>VLOOKUP(B19,'[3]GROCERY LIST'!C10:H416,6,0)</f>
        <v>#REF!</v>
      </c>
      <c r="F19" s="188" t="str">
        <f t="shared" si="2"/>
        <v>#REF!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15" t="s">
        <v>88</v>
      </c>
      <c r="C20" s="17">
        <v>0.5</v>
      </c>
      <c r="D20" s="130" t="s">
        <v>9</v>
      </c>
      <c r="E20" s="89">
        <v>80000.0</v>
      </c>
      <c r="F20" s="188">
        <f t="shared" si="2"/>
        <v>40000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5" t="s">
        <v>390</v>
      </c>
      <c r="C21" s="17">
        <v>0.05</v>
      </c>
      <c r="D21" s="130" t="s">
        <v>9</v>
      </c>
      <c r="E21" s="89">
        <v>1000000.0</v>
      </c>
      <c r="F21" s="188">
        <f t="shared" si="2"/>
        <v>50000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15" t="s">
        <v>147</v>
      </c>
      <c r="C22" s="17">
        <v>0.11</v>
      </c>
      <c r="D22" s="130" t="s">
        <v>9</v>
      </c>
      <c r="E22" s="89" t="str">
        <f>VLOOKUP(B22,'[3]GROCERY LIST'!C13:H419,6,0)</f>
        <v>#REF!</v>
      </c>
      <c r="F22" s="188" t="str">
        <f t="shared" si="2"/>
        <v>#REF!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0"/>
      <c r="B23" s="21"/>
      <c r="C23" s="23"/>
      <c r="D23" s="131"/>
      <c r="E23" s="91"/>
      <c r="F23" s="199"/>
      <c r="G23" s="20"/>
      <c r="H23" s="20"/>
      <c r="I23" s="20"/>
      <c r="J23" s="2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6" t="s">
        <v>845</v>
      </c>
      <c r="B24" s="7" t="s">
        <v>826</v>
      </c>
      <c r="C24" s="8"/>
      <c r="D24" s="8"/>
      <c r="E24" s="89"/>
      <c r="F24" s="9"/>
      <c r="G24" s="10" t="str">
        <f>SUM(F26:F31)</f>
        <v>#REF!</v>
      </c>
      <c r="H24" s="11">
        <f>SUM(C26:C31)</f>
        <v>0.23</v>
      </c>
      <c r="I24" s="40" t="str">
        <f>G24/H24</f>
        <v>#REF!</v>
      </c>
      <c r="J24" s="13" t="s">
        <v>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15"/>
      <c r="C25" s="17"/>
      <c r="D25" s="17"/>
      <c r="E25" s="89"/>
      <c r="F25" s="18"/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2" t="s">
        <v>564</v>
      </c>
      <c r="C26" s="17">
        <v>0.07</v>
      </c>
      <c r="D26" s="17" t="s">
        <v>9</v>
      </c>
      <c r="E26" s="89">
        <v>180000.0</v>
      </c>
      <c r="F26" s="18">
        <f t="shared" ref="F26:F31" si="3">E26*C26</f>
        <v>12600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2" t="s">
        <v>147</v>
      </c>
      <c r="C27" s="17">
        <v>0.045</v>
      </c>
      <c r="D27" s="17" t="s">
        <v>9</v>
      </c>
      <c r="E27" s="89" t="str">
        <f t="shared" ref="E27:E29" si="4">VLOOKUP(B27,'[3]GROCERY LIST'!C23:H429,6,0)</f>
        <v>#REF!</v>
      </c>
      <c r="F27" s="18" t="str">
        <f t="shared" si="3"/>
        <v>#REF!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2" t="s">
        <v>799</v>
      </c>
      <c r="C28" s="17">
        <v>0.015</v>
      </c>
      <c r="D28" s="17" t="s">
        <v>9</v>
      </c>
      <c r="E28" s="89" t="str">
        <f t="shared" si="4"/>
        <v>#REF!</v>
      </c>
      <c r="F28" s="18" t="str">
        <f t="shared" si="3"/>
        <v>#REF!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2" t="s">
        <v>162</v>
      </c>
      <c r="C29" s="17">
        <v>0.005</v>
      </c>
      <c r="D29" s="17" t="s">
        <v>9</v>
      </c>
      <c r="E29" s="89" t="str">
        <f t="shared" si="4"/>
        <v>#REF!</v>
      </c>
      <c r="F29" s="18" t="str">
        <f t="shared" si="3"/>
        <v>#REF!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2" t="s">
        <v>846</v>
      </c>
      <c r="C30" s="17">
        <v>0.075</v>
      </c>
      <c r="D30" s="17" t="s">
        <v>9</v>
      </c>
      <c r="E30" s="89">
        <v>90000.0</v>
      </c>
      <c r="F30" s="18">
        <f t="shared" si="3"/>
        <v>6750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2" t="s">
        <v>163</v>
      </c>
      <c r="C31" s="17">
        <v>0.02</v>
      </c>
      <c r="D31" s="17" t="s">
        <v>9</v>
      </c>
      <c r="E31" s="89">
        <v>160000.0</v>
      </c>
      <c r="F31" s="18">
        <f t="shared" si="3"/>
        <v>3200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0"/>
      <c r="B32" s="21"/>
      <c r="C32" s="23"/>
      <c r="D32" s="23"/>
      <c r="E32" s="91"/>
      <c r="F32" s="24"/>
      <c r="G32" s="20"/>
      <c r="H32" s="20"/>
      <c r="I32" s="20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6" t="s">
        <v>847</v>
      </c>
      <c r="B33" s="7" t="s">
        <v>826</v>
      </c>
      <c r="C33" s="8"/>
      <c r="D33" s="8"/>
      <c r="E33" s="89"/>
      <c r="F33" s="9"/>
      <c r="G33" s="10" t="str">
        <f>SUM(F35:F38)</f>
        <v>#REF!</v>
      </c>
      <c r="H33" s="11">
        <f>SUM(C35:C38)</f>
        <v>1.6</v>
      </c>
      <c r="I33" s="40" t="str">
        <f>G33/H33</f>
        <v>#REF!</v>
      </c>
      <c r="J33" s="13" t="s">
        <v>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5"/>
      <c r="C34" s="17"/>
      <c r="D34" s="17"/>
      <c r="E34" s="89"/>
      <c r="F34" s="18"/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2" t="s">
        <v>848</v>
      </c>
      <c r="C35" s="17">
        <v>1.0</v>
      </c>
      <c r="D35" s="17" t="s">
        <v>9</v>
      </c>
      <c r="E35" s="89" t="str">
        <f>I13</f>
        <v>#REF!</v>
      </c>
      <c r="F35" s="18" t="str">
        <f t="shared" ref="F35:F38" si="5">E35*C35</f>
        <v>#REF!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2" t="s">
        <v>849</v>
      </c>
      <c r="C36" s="17">
        <v>0.25</v>
      </c>
      <c r="D36" s="17" t="s">
        <v>9</v>
      </c>
      <c r="E36" s="89" t="str">
        <f>I24</f>
        <v>#REF!</v>
      </c>
      <c r="F36" s="18" t="str">
        <f t="shared" si="5"/>
        <v>#REF!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2" t="s">
        <v>21</v>
      </c>
      <c r="C37" s="17">
        <v>0.3</v>
      </c>
      <c r="D37" s="17" t="s">
        <v>9</v>
      </c>
      <c r="E37" s="89">
        <f>200000</f>
        <v>200000</v>
      </c>
      <c r="F37" s="18">
        <f t="shared" si="5"/>
        <v>60000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2" t="s">
        <v>357</v>
      </c>
      <c r="C38" s="17">
        <v>0.05</v>
      </c>
      <c r="D38" s="17" t="s">
        <v>9</v>
      </c>
      <c r="E38" s="89">
        <v>99000.0</v>
      </c>
      <c r="F38" s="18">
        <f t="shared" si="5"/>
        <v>4950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0"/>
      <c r="B39" s="21"/>
      <c r="C39" s="23"/>
      <c r="D39" s="23"/>
      <c r="E39" s="91"/>
      <c r="F39" s="24"/>
      <c r="G39" s="20"/>
      <c r="H39" s="20"/>
      <c r="I39" s="20"/>
      <c r="J39" s="2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2"/>
      <c r="C40" s="3"/>
      <c r="D40" s="3"/>
      <c r="E40" s="200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2"/>
      <c r="C41" s="3"/>
      <c r="D41" s="3"/>
      <c r="E41" s="200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55"/>
      <c r="B42" s="56"/>
      <c r="C42" s="57" t="s">
        <v>0</v>
      </c>
      <c r="D42" s="57" t="s">
        <v>1</v>
      </c>
      <c r="E42" s="201" t="s">
        <v>2</v>
      </c>
      <c r="F42" s="58" t="s">
        <v>3</v>
      </c>
      <c r="G42" s="59" t="s">
        <v>4</v>
      </c>
      <c r="H42" s="60" t="s">
        <v>79</v>
      </c>
      <c r="I42" s="61" t="s">
        <v>80</v>
      </c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5.75" customHeight="1">
      <c r="A43" s="157"/>
      <c r="B43" s="63"/>
      <c r="C43" s="64"/>
      <c r="D43" s="64"/>
      <c r="E43" s="202"/>
      <c r="F43" s="65"/>
      <c r="G43" s="66" t="str">
        <f>SUM(F44:F50)</f>
        <v>#REF!</v>
      </c>
      <c r="H43" s="67">
        <v>0.25</v>
      </c>
      <c r="I43" s="68" t="str">
        <f>(G43/H43)</f>
        <v>#REF!</v>
      </c>
      <c r="J43" s="68" t="str">
        <f>I43*1.05</f>
        <v>#REF!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9" t="str">
        <f>A33</f>
        <v>KIMCHI ELMUSION</v>
      </c>
      <c r="C44" s="64">
        <v>0.05</v>
      </c>
      <c r="D44" s="64" t="s">
        <v>9</v>
      </c>
      <c r="E44" s="202" t="str">
        <f>I33</f>
        <v>#REF!</v>
      </c>
      <c r="F44" s="73" t="str">
        <f t="shared" ref="F44:F49" si="6">E44*C44</f>
        <v>#REF!</v>
      </c>
      <c r="G44" s="70"/>
      <c r="H44" s="70"/>
      <c r="I44" s="71"/>
      <c r="J44" s="7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69" t="str">
        <f>A3</f>
        <v>KIMCHI PASTE</v>
      </c>
      <c r="C45" s="64">
        <v>0.02</v>
      </c>
      <c r="D45" s="64" t="s">
        <v>9</v>
      </c>
      <c r="E45" s="202" t="str">
        <f>I3</f>
        <v>#REF!</v>
      </c>
      <c r="F45" s="73" t="str">
        <f t="shared" si="6"/>
        <v>#REF!</v>
      </c>
      <c r="G45" s="70"/>
      <c r="H45" s="70"/>
      <c r="I45" s="71"/>
      <c r="J45" s="7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 t="s">
        <v>850</v>
      </c>
      <c r="C46" s="64">
        <v>0.075</v>
      </c>
      <c r="D46" s="64" t="s">
        <v>9</v>
      </c>
      <c r="E46" s="202">
        <v>120000.0</v>
      </c>
      <c r="F46" s="73">
        <f t="shared" si="6"/>
        <v>9000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105" t="s">
        <v>851</v>
      </c>
      <c r="C47" s="64">
        <v>0.03</v>
      </c>
      <c r="D47" s="64" t="s">
        <v>9</v>
      </c>
      <c r="E47" s="202">
        <v>300000.0</v>
      </c>
      <c r="F47" s="73">
        <f t="shared" si="6"/>
        <v>9000</v>
      </c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105" t="s">
        <v>852</v>
      </c>
      <c r="C48" s="64">
        <v>1.0</v>
      </c>
      <c r="D48" s="64" t="s">
        <v>827</v>
      </c>
      <c r="E48" s="202">
        <v>20000.0</v>
      </c>
      <c r="F48" s="73">
        <f t="shared" si="6"/>
        <v>20000</v>
      </c>
      <c r="G48" s="70"/>
      <c r="H48" s="70"/>
      <c r="I48" s="71"/>
      <c r="J48" s="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105" t="s">
        <v>853</v>
      </c>
      <c r="C49" s="64">
        <v>0.01</v>
      </c>
      <c r="D49" s="64" t="s">
        <v>819</v>
      </c>
      <c r="E49" s="202">
        <v>890000.0</v>
      </c>
      <c r="F49" s="73">
        <f t="shared" si="6"/>
        <v>8900</v>
      </c>
      <c r="G49" s="70"/>
      <c r="H49" s="70"/>
      <c r="I49" s="71"/>
      <c r="J49" s="7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74"/>
      <c r="C50" s="75"/>
      <c r="D50" s="75"/>
      <c r="E50" s="203"/>
      <c r="F50" s="76"/>
      <c r="G50" s="77"/>
      <c r="H50" s="77"/>
      <c r="I50" s="78"/>
      <c r="J50" s="7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2"/>
      <c r="C51" s="3"/>
      <c r="D51" s="3"/>
      <c r="E51" s="200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56"/>
      <c r="C52" s="57" t="s">
        <v>805</v>
      </c>
      <c r="D52" s="57" t="s">
        <v>1</v>
      </c>
      <c r="E52" s="204" t="s">
        <v>806</v>
      </c>
      <c r="F52" s="58" t="s">
        <v>3</v>
      </c>
      <c r="G52" s="57" t="s">
        <v>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63" t="str">
        <f>B43</f>
        <v/>
      </c>
      <c r="C53" s="64"/>
      <c r="D53" s="64"/>
      <c r="E53" s="205">
        <v>80.0</v>
      </c>
      <c r="F53" s="65"/>
      <c r="G53" s="6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69"/>
      <c r="C54" s="64"/>
      <c r="D54" s="64"/>
      <c r="E54" s="70"/>
      <c r="F54" s="65"/>
      <c r="G54" s="6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 t="s">
        <v>807</v>
      </c>
      <c r="C55" s="64">
        <v>0.02</v>
      </c>
      <c r="D55" s="64" t="s">
        <v>9</v>
      </c>
      <c r="E55" s="70"/>
      <c r="F55" s="65">
        <f>C55*E53</f>
        <v>1.6</v>
      </c>
      <c r="G55" s="64" t="s">
        <v>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 t="s">
        <v>808</v>
      </c>
      <c r="C56" s="64">
        <v>0.01</v>
      </c>
      <c r="D56" s="64" t="s">
        <v>9</v>
      </c>
      <c r="E56" s="70"/>
      <c r="F56" s="65">
        <f>C56*E53</f>
        <v>0.8</v>
      </c>
      <c r="G56" s="64" t="s">
        <v>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 t="s">
        <v>809</v>
      </c>
      <c r="C57" s="64">
        <v>0.02</v>
      </c>
      <c r="D57" s="64" t="s">
        <v>9</v>
      </c>
      <c r="E57" s="70"/>
      <c r="F57" s="65">
        <f>C57*E53</f>
        <v>1.6</v>
      </c>
      <c r="G57" s="64" t="s">
        <v>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 t="s">
        <v>810</v>
      </c>
      <c r="C58" s="64">
        <v>0.01</v>
      </c>
      <c r="D58" s="64" t="s">
        <v>9</v>
      </c>
      <c r="E58" s="70"/>
      <c r="F58" s="65">
        <f>C58*E53</f>
        <v>0.8</v>
      </c>
      <c r="G58" s="64" t="s">
        <v>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 t="s">
        <v>29</v>
      </c>
      <c r="C59" s="64">
        <v>0.002</v>
      </c>
      <c r="D59" s="64" t="s">
        <v>9</v>
      </c>
      <c r="E59" s="70"/>
      <c r="F59" s="65">
        <f>C59*E53</f>
        <v>0.16</v>
      </c>
      <c r="G59" s="64" t="s">
        <v>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9"/>
      <c r="C60" s="64"/>
      <c r="D60" s="64"/>
      <c r="E60" s="70"/>
      <c r="F60" s="196"/>
      <c r="G60" s="6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74"/>
      <c r="C61" s="75"/>
      <c r="D61" s="75"/>
      <c r="E61" s="77"/>
      <c r="F61" s="76"/>
      <c r="G61" s="7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E62" s="116"/>
    </row>
    <row r="63" ht="15.75" customHeight="1">
      <c r="E63" s="116"/>
    </row>
    <row r="64" ht="15.75" customHeight="1">
      <c r="E64" s="116"/>
    </row>
    <row r="65" ht="15.75" customHeight="1">
      <c r="E65" s="116"/>
    </row>
    <row r="66" ht="15.75" customHeight="1">
      <c r="E66" s="116"/>
      <c r="F66" s="2" t="s">
        <v>811</v>
      </c>
    </row>
    <row r="67" ht="15.75" customHeight="1">
      <c r="E67" s="116"/>
    </row>
    <row r="68" ht="15.75" customHeight="1">
      <c r="E68" s="116"/>
    </row>
    <row r="69" ht="15.75" customHeight="1">
      <c r="E69" s="116"/>
    </row>
    <row r="70" ht="15.75" customHeight="1">
      <c r="E70" s="116"/>
    </row>
    <row r="71" ht="15.75" customHeight="1">
      <c r="E71" s="116"/>
    </row>
    <row r="72" ht="15.75" customHeight="1">
      <c r="E72" s="116"/>
    </row>
    <row r="73" ht="15.75" customHeight="1">
      <c r="E73" s="116"/>
    </row>
    <row r="74" ht="15.75" customHeight="1">
      <c r="E74" s="116"/>
    </row>
    <row r="75" ht="15.75" customHeight="1">
      <c r="E75" s="116"/>
    </row>
    <row r="76" ht="15.75" customHeight="1">
      <c r="E76" s="116"/>
    </row>
    <row r="77" ht="15.75" customHeight="1">
      <c r="E77" s="116"/>
    </row>
    <row r="78" ht="15.75" customHeight="1">
      <c r="E78" s="116"/>
    </row>
    <row r="79" ht="15.75" customHeight="1">
      <c r="E79" s="116"/>
    </row>
    <row r="80" ht="15.75" customHeight="1">
      <c r="E80" s="116"/>
    </row>
    <row r="81" ht="15.75" customHeight="1">
      <c r="E81" s="116"/>
    </row>
    <row r="82" ht="15.75" customHeight="1">
      <c r="E82" s="116"/>
    </row>
    <row r="83" ht="15.75" customHeight="1">
      <c r="E83" s="116"/>
    </row>
    <row r="84" ht="15.75" customHeight="1">
      <c r="E84" s="116"/>
    </row>
    <row r="85" ht="15.75" customHeight="1">
      <c r="E85" s="116"/>
    </row>
    <row r="86" ht="15.75" customHeight="1">
      <c r="E86" s="116"/>
    </row>
    <row r="87" ht="15.75" customHeight="1">
      <c r="E87" s="116"/>
    </row>
    <row r="88" ht="15.75" customHeight="1">
      <c r="E88" s="116"/>
    </row>
    <row r="89" ht="15.75" customHeight="1">
      <c r="E89" s="116"/>
    </row>
    <row r="90" ht="15.75" customHeight="1">
      <c r="E90" s="116"/>
    </row>
    <row r="91" ht="15.75" customHeight="1">
      <c r="E91" s="116"/>
    </row>
    <row r="92" ht="15.75" customHeight="1">
      <c r="E92" s="116"/>
    </row>
    <row r="93" ht="15.75" customHeight="1">
      <c r="E93" s="116"/>
    </row>
    <row r="94" ht="15.75" customHeight="1">
      <c r="E94" s="116"/>
    </row>
    <row r="95" ht="15.75" customHeight="1">
      <c r="E95" s="116"/>
    </row>
    <row r="96" ht="15.75" customHeight="1">
      <c r="E96" s="116"/>
    </row>
    <row r="97" ht="15.75" customHeight="1">
      <c r="E97" s="116"/>
    </row>
    <row r="98" ht="15.75" customHeight="1">
      <c r="E98" s="116"/>
    </row>
    <row r="99" ht="15.75" customHeight="1">
      <c r="E99" s="116"/>
    </row>
    <row r="100" ht="15.75" customHeight="1">
      <c r="E100" s="116"/>
    </row>
    <row r="101" ht="15.75" customHeight="1">
      <c r="E101" s="116"/>
    </row>
    <row r="102" ht="15.75" customHeight="1">
      <c r="E102" s="116"/>
    </row>
    <row r="103" ht="15.75" customHeight="1">
      <c r="E103" s="116"/>
    </row>
    <row r="104" ht="15.75" customHeight="1">
      <c r="E104" s="116"/>
    </row>
    <row r="105" ht="15.75" customHeight="1">
      <c r="E105" s="116"/>
    </row>
    <row r="106" ht="15.75" customHeight="1">
      <c r="E106" s="116"/>
    </row>
    <row r="107" ht="15.75" customHeight="1">
      <c r="E107" s="116"/>
    </row>
    <row r="108" ht="15.75" customHeight="1">
      <c r="E108" s="116"/>
    </row>
    <row r="109" ht="15.75" customHeight="1">
      <c r="E109" s="116"/>
    </row>
    <row r="110" ht="15.75" customHeight="1">
      <c r="E110" s="116"/>
    </row>
    <row r="111" ht="15.75" customHeight="1">
      <c r="E111" s="116"/>
    </row>
    <row r="112" ht="15.75" customHeight="1">
      <c r="E112" s="116"/>
    </row>
    <row r="113" ht="15.75" customHeight="1">
      <c r="E113" s="116"/>
    </row>
    <row r="114" ht="15.75" customHeight="1">
      <c r="E114" s="116"/>
    </row>
    <row r="115" ht="15.75" customHeight="1">
      <c r="E115" s="116"/>
    </row>
    <row r="116" ht="15.75" customHeight="1">
      <c r="E116" s="116"/>
    </row>
    <row r="117" ht="15.75" customHeight="1">
      <c r="E117" s="116"/>
    </row>
    <row r="118" ht="15.75" customHeight="1">
      <c r="E118" s="116"/>
    </row>
    <row r="119" ht="15.75" customHeight="1">
      <c r="E119" s="116"/>
    </row>
    <row r="120" ht="15.75" customHeight="1">
      <c r="E120" s="116"/>
    </row>
    <row r="121" ht="15.75" customHeight="1">
      <c r="E121" s="116"/>
    </row>
    <row r="122" ht="15.75" customHeight="1">
      <c r="E122" s="116"/>
    </row>
    <row r="123" ht="15.75" customHeight="1">
      <c r="E123" s="116"/>
    </row>
    <row r="124" ht="15.75" customHeight="1">
      <c r="E124" s="116"/>
    </row>
    <row r="125" ht="15.75" customHeight="1">
      <c r="E125" s="116"/>
    </row>
    <row r="126" ht="15.75" customHeight="1">
      <c r="E126" s="116"/>
    </row>
    <row r="127" ht="15.75" customHeight="1">
      <c r="E127" s="116"/>
    </row>
    <row r="128" ht="15.75" customHeight="1">
      <c r="E128" s="116"/>
    </row>
    <row r="129" ht="15.75" customHeight="1">
      <c r="E129" s="116"/>
    </row>
    <row r="130" ht="15.75" customHeight="1">
      <c r="E130" s="116"/>
    </row>
    <row r="131" ht="15.75" customHeight="1">
      <c r="E131" s="116"/>
    </row>
    <row r="132" ht="15.75" customHeight="1">
      <c r="E132" s="116"/>
    </row>
    <row r="133" ht="15.75" customHeight="1">
      <c r="E133" s="116"/>
    </row>
    <row r="134" ht="15.75" customHeight="1">
      <c r="E134" s="116"/>
    </row>
    <row r="135" ht="15.75" customHeight="1">
      <c r="E135" s="116"/>
    </row>
    <row r="136" ht="15.75" customHeight="1">
      <c r="E136" s="116"/>
    </row>
    <row r="137" ht="15.75" customHeight="1">
      <c r="E137" s="116"/>
    </row>
    <row r="138" ht="15.75" customHeight="1">
      <c r="E138" s="116"/>
    </row>
    <row r="139" ht="15.75" customHeight="1">
      <c r="E139" s="116"/>
    </row>
    <row r="140" ht="15.75" customHeight="1">
      <c r="E140" s="116"/>
    </row>
    <row r="141" ht="15.75" customHeight="1">
      <c r="E141" s="116"/>
    </row>
    <row r="142" ht="15.75" customHeight="1">
      <c r="E142" s="116"/>
    </row>
    <row r="143" ht="15.75" customHeight="1">
      <c r="E143" s="116"/>
    </row>
    <row r="144" ht="15.75" customHeight="1">
      <c r="E144" s="116"/>
    </row>
    <row r="145" ht="15.75" customHeight="1">
      <c r="E145" s="116"/>
    </row>
    <row r="146" ht="15.75" customHeight="1">
      <c r="E146" s="116"/>
    </row>
    <row r="147" ht="15.75" customHeight="1">
      <c r="E147" s="116"/>
    </row>
    <row r="148" ht="15.75" customHeight="1">
      <c r="E148" s="116"/>
    </row>
    <row r="149" ht="15.75" customHeight="1">
      <c r="E149" s="116"/>
    </row>
    <row r="150" ht="15.75" customHeight="1">
      <c r="E150" s="116"/>
    </row>
    <row r="151" ht="15.75" customHeight="1">
      <c r="E151" s="116"/>
    </row>
    <row r="152" ht="15.75" customHeight="1">
      <c r="E152" s="116"/>
    </row>
    <row r="153" ht="15.75" customHeight="1">
      <c r="E153" s="116"/>
    </row>
    <row r="154" ht="15.75" customHeight="1">
      <c r="E154" s="116"/>
    </row>
    <row r="155" ht="15.75" customHeight="1">
      <c r="E155" s="116"/>
    </row>
    <row r="156" ht="15.75" customHeight="1">
      <c r="E156" s="116"/>
    </row>
    <row r="157" ht="15.75" customHeight="1">
      <c r="E157" s="116"/>
    </row>
    <row r="158" ht="15.75" customHeight="1">
      <c r="E158" s="116"/>
    </row>
    <row r="159" ht="15.75" customHeight="1">
      <c r="E159" s="116"/>
    </row>
    <row r="160" ht="15.75" customHeight="1">
      <c r="E160" s="116"/>
    </row>
    <row r="161" ht="15.75" customHeight="1">
      <c r="E161" s="116"/>
    </row>
    <row r="162" ht="15.75" customHeight="1">
      <c r="E162" s="116"/>
    </row>
    <row r="163" ht="15.75" customHeight="1">
      <c r="E163" s="116"/>
    </row>
    <row r="164" ht="15.75" customHeight="1">
      <c r="E164" s="116"/>
    </row>
    <row r="165" ht="15.75" customHeight="1">
      <c r="E165" s="116"/>
    </row>
    <row r="166" ht="15.75" customHeight="1">
      <c r="E166" s="116"/>
    </row>
    <row r="167" ht="15.75" customHeight="1">
      <c r="E167" s="116"/>
    </row>
    <row r="168" ht="15.75" customHeight="1">
      <c r="E168" s="116"/>
    </row>
    <row r="169" ht="15.75" customHeight="1">
      <c r="E169" s="116"/>
    </row>
    <row r="170" ht="15.75" customHeight="1">
      <c r="E170" s="116"/>
    </row>
    <row r="171" ht="15.75" customHeight="1">
      <c r="E171" s="116"/>
    </row>
    <row r="172" ht="15.75" customHeight="1">
      <c r="E172" s="116"/>
    </row>
    <row r="173" ht="15.75" customHeight="1">
      <c r="E173" s="116"/>
    </row>
    <row r="174" ht="15.75" customHeight="1">
      <c r="E174" s="116"/>
    </row>
    <row r="175" ht="15.75" customHeight="1">
      <c r="E175" s="116"/>
    </row>
    <row r="176" ht="15.75" customHeight="1">
      <c r="E176" s="116"/>
    </row>
    <row r="177" ht="15.75" customHeight="1">
      <c r="E177" s="116"/>
    </row>
    <row r="178" ht="15.75" customHeight="1">
      <c r="E178" s="116"/>
    </row>
    <row r="179" ht="15.75" customHeight="1">
      <c r="E179" s="116"/>
    </row>
    <row r="180" ht="15.75" customHeight="1">
      <c r="E180" s="116"/>
    </row>
    <row r="181" ht="15.75" customHeight="1">
      <c r="E181" s="116"/>
    </row>
    <row r="182" ht="15.75" customHeight="1">
      <c r="E182" s="116"/>
    </row>
    <row r="183" ht="15.75" customHeight="1">
      <c r="E183" s="116"/>
    </row>
    <row r="184" ht="15.75" customHeight="1">
      <c r="E184" s="116"/>
    </row>
    <row r="185" ht="15.75" customHeight="1">
      <c r="E185" s="116"/>
    </row>
    <row r="186" ht="15.75" customHeight="1">
      <c r="E186" s="116"/>
    </row>
    <row r="187" ht="15.75" customHeight="1">
      <c r="E187" s="116"/>
    </row>
    <row r="188" ht="15.75" customHeight="1">
      <c r="E188" s="116"/>
    </row>
    <row r="189" ht="15.75" customHeight="1">
      <c r="E189" s="116"/>
    </row>
    <row r="190" ht="15.75" customHeight="1">
      <c r="E190" s="116"/>
    </row>
    <row r="191" ht="15.75" customHeight="1">
      <c r="E191" s="116"/>
    </row>
    <row r="192" ht="15.75" customHeight="1">
      <c r="E192" s="116"/>
    </row>
    <row r="193" ht="15.75" customHeight="1">
      <c r="E193" s="116"/>
    </row>
    <row r="194" ht="15.75" customHeight="1">
      <c r="E194" s="116"/>
    </row>
    <row r="195" ht="15.75" customHeight="1">
      <c r="E195" s="116"/>
    </row>
    <row r="196" ht="15.75" customHeight="1">
      <c r="E196" s="116"/>
    </row>
    <row r="197" ht="15.75" customHeight="1">
      <c r="E197" s="116"/>
    </row>
    <row r="198" ht="15.75" customHeight="1">
      <c r="E198" s="116"/>
    </row>
    <row r="199" ht="15.75" customHeight="1">
      <c r="E199" s="116"/>
    </row>
    <row r="200" ht="15.75" customHeight="1">
      <c r="E200" s="116"/>
    </row>
    <row r="201" ht="15.75" customHeight="1">
      <c r="E201" s="116"/>
    </row>
    <row r="202" ht="15.75" customHeight="1">
      <c r="E202" s="116"/>
    </row>
    <row r="203" ht="15.75" customHeight="1">
      <c r="E203" s="116"/>
    </row>
    <row r="204" ht="15.75" customHeight="1">
      <c r="E204" s="116"/>
    </row>
    <row r="205" ht="15.75" customHeight="1">
      <c r="E205" s="116"/>
    </row>
    <row r="206" ht="15.75" customHeight="1">
      <c r="E206" s="116"/>
    </row>
    <row r="207" ht="15.75" customHeight="1">
      <c r="E207" s="116"/>
    </row>
    <row r="208" ht="15.75" customHeight="1">
      <c r="E208" s="116"/>
    </row>
    <row r="209" ht="15.75" customHeight="1">
      <c r="E209" s="116"/>
    </row>
    <row r="210" ht="15.75" customHeight="1">
      <c r="E210" s="116"/>
    </row>
    <row r="211" ht="15.75" customHeight="1">
      <c r="E211" s="116"/>
    </row>
    <row r="212" ht="15.75" customHeight="1">
      <c r="E212" s="116"/>
    </row>
    <row r="213" ht="15.75" customHeight="1">
      <c r="E213" s="116"/>
    </row>
    <row r="214" ht="15.75" customHeight="1">
      <c r="E214" s="116"/>
    </row>
    <row r="215" ht="15.75" customHeight="1">
      <c r="E215" s="116"/>
    </row>
    <row r="216" ht="15.75" customHeight="1">
      <c r="E216" s="116"/>
    </row>
    <row r="217" ht="15.75" customHeight="1">
      <c r="E217" s="116"/>
    </row>
    <row r="218" ht="15.75" customHeight="1">
      <c r="E218" s="116"/>
    </row>
    <row r="219" ht="15.75" customHeight="1">
      <c r="E219" s="116"/>
    </row>
    <row r="220" ht="15.75" customHeight="1">
      <c r="E220" s="116"/>
    </row>
    <row r="221" ht="15.75" customHeight="1">
      <c r="E221" s="116"/>
    </row>
    <row r="222" ht="15.75" customHeight="1">
      <c r="E222" s="116"/>
    </row>
    <row r="223" ht="15.75" customHeight="1">
      <c r="E223" s="116"/>
    </row>
    <row r="224" ht="15.75" customHeight="1">
      <c r="E224" s="116"/>
    </row>
    <row r="225" ht="15.75" customHeight="1">
      <c r="E225" s="116"/>
    </row>
    <row r="226" ht="15.75" customHeight="1">
      <c r="E226" s="116"/>
    </row>
    <row r="227" ht="15.75" customHeight="1">
      <c r="E227" s="116"/>
    </row>
    <row r="228" ht="15.75" customHeight="1">
      <c r="E228" s="116"/>
    </row>
    <row r="229" ht="15.75" customHeight="1">
      <c r="E229" s="116"/>
    </row>
    <row r="230" ht="15.75" customHeight="1">
      <c r="E230" s="116"/>
    </row>
    <row r="231" ht="15.75" customHeight="1">
      <c r="E231" s="116"/>
    </row>
    <row r="232" ht="15.75" customHeight="1">
      <c r="E232" s="116"/>
    </row>
    <row r="233" ht="15.75" customHeight="1">
      <c r="E233" s="116"/>
    </row>
    <row r="234" ht="15.75" customHeight="1">
      <c r="E234" s="116"/>
    </row>
    <row r="235" ht="15.75" customHeight="1">
      <c r="E235" s="116"/>
    </row>
    <row r="236" ht="15.75" customHeight="1">
      <c r="E236" s="116"/>
    </row>
    <row r="237" ht="15.75" customHeight="1">
      <c r="E237" s="116"/>
    </row>
    <row r="238" ht="15.75" customHeight="1">
      <c r="E238" s="116"/>
    </row>
    <row r="239" ht="15.75" customHeight="1">
      <c r="E239" s="116"/>
    </row>
    <row r="240" ht="15.75" customHeight="1">
      <c r="E240" s="116"/>
    </row>
    <row r="241" ht="15.75" customHeight="1">
      <c r="E241" s="116"/>
    </row>
    <row r="242" ht="15.75" customHeight="1">
      <c r="E242" s="116"/>
    </row>
    <row r="243" ht="15.75" customHeight="1">
      <c r="E243" s="116"/>
    </row>
    <row r="244" ht="15.75" customHeight="1">
      <c r="E244" s="116"/>
    </row>
    <row r="245" ht="15.75" customHeight="1">
      <c r="E245" s="116"/>
    </row>
    <row r="246" ht="15.75" customHeight="1">
      <c r="E246" s="116"/>
    </row>
    <row r="247" ht="15.75" customHeight="1">
      <c r="E247" s="116"/>
    </row>
    <row r="248" ht="15.75" customHeight="1">
      <c r="E248" s="116"/>
    </row>
    <row r="249" ht="15.75" customHeight="1">
      <c r="E249" s="116"/>
    </row>
    <row r="250" ht="15.75" customHeight="1">
      <c r="E250" s="116"/>
    </row>
    <row r="251" ht="15.75" customHeight="1">
      <c r="E251" s="116"/>
    </row>
    <row r="252" ht="15.75" customHeight="1">
      <c r="E252" s="116"/>
    </row>
    <row r="253" ht="15.75" customHeight="1">
      <c r="E253" s="116"/>
    </row>
    <row r="254" ht="15.75" customHeight="1">
      <c r="E254" s="116"/>
    </row>
    <row r="255" ht="15.75" customHeight="1">
      <c r="E255" s="116"/>
    </row>
    <row r="256" ht="15.75" customHeight="1">
      <c r="E256" s="116"/>
    </row>
    <row r="257" ht="15.75" customHeight="1">
      <c r="E257" s="116"/>
    </row>
    <row r="258" ht="15.75" customHeight="1">
      <c r="E258" s="116"/>
    </row>
    <row r="259" ht="15.75" customHeight="1">
      <c r="E259" s="116"/>
    </row>
    <row r="260" ht="15.75" customHeight="1">
      <c r="E260" s="116"/>
    </row>
    <row r="261" ht="15.75" customHeight="1">
      <c r="E261" s="116"/>
    </row>
    <row r="262" ht="15.75" customHeight="1">
      <c r="E262" s="116"/>
    </row>
    <row r="263" ht="15.75" customHeight="1">
      <c r="E263" s="116"/>
    </row>
    <row r="264" ht="15.75" customHeight="1">
      <c r="E264" s="116"/>
    </row>
    <row r="265" ht="15.75" customHeight="1">
      <c r="E265" s="116"/>
    </row>
    <row r="266" ht="15.75" customHeight="1">
      <c r="E266" s="116"/>
    </row>
    <row r="267" ht="15.75" customHeight="1">
      <c r="E267" s="116"/>
    </row>
    <row r="268" ht="15.75" customHeight="1">
      <c r="E268" s="116"/>
    </row>
    <row r="269" ht="15.75" customHeight="1">
      <c r="E269" s="116"/>
    </row>
    <row r="270" ht="15.75" customHeight="1">
      <c r="E270" s="116"/>
    </row>
    <row r="271" ht="15.75" customHeight="1">
      <c r="E271" s="116"/>
    </row>
    <row r="272" ht="15.75" customHeight="1">
      <c r="E272" s="116"/>
    </row>
    <row r="273" ht="15.75" customHeight="1">
      <c r="E273" s="116"/>
    </row>
    <row r="274" ht="15.75" customHeight="1">
      <c r="E274" s="116"/>
    </row>
    <row r="275" ht="15.75" customHeight="1">
      <c r="E275" s="116"/>
    </row>
    <row r="276" ht="15.75" customHeight="1">
      <c r="E276" s="116"/>
    </row>
    <row r="277" ht="15.75" customHeight="1">
      <c r="E277" s="116"/>
    </row>
    <row r="278" ht="15.75" customHeight="1">
      <c r="E278" s="116"/>
    </row>
    <row r="279" ht="15.75" customHeight="1">
      <c r="E279" s="116"/>
    </row>
    <row r="280" ht="15.75" customHeight="1">
      <c r="E280" s="116"/>
    </row>
    <row r="281" ht="15.75" customHeight="1">
      <c r="E281" s="116"/>
    </row>
    <row r="282" ht="15.75" customHeight="1">
      <c r="E282" s="116"/>
    </row>
    <row r="283" ht="15.75" customHeight="1">
      <c r="E283" s="116"/>
    </row>
    <row r="284" ht="15.75" customHeight="1">
      <c r="E284" s="116"/>
    </row>
    <row r="285" ht="15.75" customHeight="1">
      <c r="E285" s="116"/>
    </row>
    <row r="286" ht="15.75" customHeight="1">
      <c r="E286" s="116"/>
    </row>
    <row r="287" ht="15.75" customHeight="1">
      <c r="E287" s="116"/>
    </row>
    <row r="288" ht="15.75" customHeight="1">
      <c r="E288" s="116"/>
    </row>
    <row r="289" ht="15.75" customHeight="1">
      <c r="E289" s="116"/>
    </row>
    <row r="290" ht="15.75" customHeight="1">
      <c r="E290" s="116"/>
    </row>
    <row r="291" ht="15.75" customHeight="1">
      <c r="E291" s="116"/>
    </row>
    <row r="292" ht="15.75" customHeight="1">
      <c r="E292" s="116"/>
    </row>
    <row r="293" ht="15.75" customHeight="1">
      <c r="E293" s="116"/>
    </row>
    <row r="294" ht="15.75" customHeight="1">
      <c r="E294" s="116"/>
    </row>
    <row r="295" ht="15.75" customHeight="1">
      <c r="E295" s="116"/>
    </row>
    <row r="296" ht="15.75" customHeight="1">
      <c r="E296" s="116"/>
    </row>
    <row r="297" ht="15.75" customHeight="1">
      <c r="E297" s="116"/>
    </row>
    <row r="298" ht="15.75" customHeight="1">
      <c r="E298" s="116"/>
    </row>
    <row r="299" ht="15.75" customHeight="1">
      <c r="E299" s="116"/>
    </row>
    <row r="300" ht="15.75" customHeight="1">
      <c r="E300" s="116"/>
    </row>
    <row r="301" ht="15.75" customHeight="1">
      <c r="E301" s="116"/>
    </row>
    <row r="302" ht="15.75" customHeight="1">
      <c r="E302" s="116"/>
    </row>
    <row r="303" ht="15.75" customHeight="1">
      <c r="E303" s="116"/>
    </row>
    <row r="304" ht="15.75" customHeight="1">
      <c r="E304" s="116"/>
    </row>
    <row r="305" ht="15.75" customHeight="1">
      <c r="E305" s="116"/>
    </row>
    <row r="306" ht="15.75" customHeight="1">
      <c r="E306" s="116"/>
    </row>
    <row r="307" ht="15.75" customHeight="1">
      <c r="E307" s="116"/>
    </row>
    <row r="308" ht="15.75" customHeight="1">
      <c r="E308" s="116"/>
    </row>
    <row r="309" ht="15.75" customHeight="1">
      <c r="E309" s="116"/>
    </row>
    <row r="310" ht="15.75" customHeight="1">
      <c r="E310" s="116"/>
    </row>
    <row r="311" ht="15.75" customHeight="1">
      <c r="E311" s="116"/>
    </row>
    <row r="312" ht="15.75" customHeight="1">
      <c r="E312" s="116"/>
    </row>
    <row r="313" ht="15.75" customHeight="1">
      <c r="E313" s="116"/>
    </row>
    <row r="314" ht="15.75" customHeight="1">
      <c r="E314" s="116"/>
    </row>
    <row r="315" ht="15.75" customHeight="1">
      <c r="E315" s="116"/>
    </row>
    <row r="316" ht="15.75" customHeight="1">
      <c r="E316" s="116"/>
    </row>
    <row r="317" ht="15.75" customHeight="1">
      <c r="E317" s="116"/>
    </row>
    <row r="318" ht="15.75" customHeight="1">
      <c r="E318" s="116"/>
    </row>
    <row r="319" ht="15.75" customHeight="1">
      <c r="E319" s="116"/>
    </row>
    <row r="320" ht="15.75" customHeight="1">
      <c r="E320" s="116"/>
    </row>
    <row r="321" ht="15.75" customHeight="1">
      <c r="E321" s="116"/>
    </row>
    <row r="322" ht="15.75" customHeight="1">
      <c r="E322" s="116"/>
    </row>
    <row r="323" ht="15.75" customHeight="1">
      <c r="E323" s="116"/>
    </row>
    <row r="324" ht="15.75" customHeight="1">
      <c r="E324" s="116"/>
    </row>
    <row r="325" ht="15.75" customHeight="1">
      <c r="E325" s="116"/>
    </row>
    <row r="326" ht="15.75" customHeight="1">
      <c r="E326" s="116"/>
    </row>
    <row r="327" ht="15.75" customHeight="1">
      <c r="E327" s="116"/>
    </row>
    <row r="328" ht="15.75" customHeight="1">
      <c r="E328" s="116"/>
    </row>
    <row r="329" ht="15.75" customHeight="1">
      <c r="E329" s="116"/>
    </row>
    <row r="330" ht="15.75" customHeight="1">
      <c r="E330" s="116"/>
    </row>
    <row r="331" ht="15.75" customHeight="1">
      <c r="E331" s="116"/>
    </row>
    <row r="332" ht="15.75" customHeight="1">
      <c r="E332" s="116"/>
    </row>
    <row r="333" ht="15.75" customHeight="1">
      <c r="E333" s="116"/>
    </row>
    <row r="334" ht="15.75" customHeight="1">
      <c r="E334" s="116"/>
    </row>
    <row r="335" ht="15.75" customHeight="1">
      <c r="E335" s="116"/>
    </row>
    <row r="336" ht="15.75" customHeight="1">
      <c r="E336" s="116"/>
    </row>
    <row r="337" ht="15.75" customHeight="1">
      <c r="E337" s="116"/>
    </row>
    <row r="338" ht="15.75" customHeight="1">
      <c r="E338" s="116"/>
    </row>
    <row r="339" ht="15.75" customHeight="1">
      <c r="E339" s="116"/>
    </row>
    <row r="340" ht="15.75" customHeight="1">
      <c r="E340" s="116"/>
    </row>
    <row r="341" ht="15.75" customHeight="1">
      <c r="E341" s="116"/>
    </row>
    <row r="342" ht="15.75" customHeight="1">
      <c r="E342" s="116"/>
    </row>
    <row r="343" ht="15.75" customHeight="1">
      <c r="E343" s="116"/>
    </row>
    <row r="344" ht="15.75" customHeight="1">
      <c r="E344" s="116"/>
    </row>
    <row r="345" ht="15.75" customHeight="1">
      <c r="E345" s="116"/>
    </row>
    <row r="346" ht="15.75" customHeight="1">
      <c r="E346" s="116"/>
    </row>
    <row r="347" ht="15.75" customHeight="1">
      <c r="E347" s="116"/>
    </row>
    <row r="348" ht="15.75" customHeight="1">
      <c r="E348" s="116"/>
    </row>
    <row r="349" ht="15.75" customHeight="1">
      <c r="E349" s="116"/>
    </row>
    <row r="350" ht="15.75" customHeight="1">
      <c r="E350" s="116"/>
    </row>
    <row r="351" ht="15.75" customHeight="1">
      <c r="E351" s="116"/>
    </row>
    <row r="352" ht="15.75" customHeight="1">
      <c r="E352" s="116"/>
    </row>
    <row r="353" ht="15.75" customHeight="1">
      <c r="E353" s="116"/>
    </row>
    <row r="354" ht="15.75" customHeight="1">
      <c r="E354" s="116"/>
    </row>
    <row r="355" ht="15.75" customHeight="1">
      <c r="E355" s="116"/>
    </row>
    <row r="356" ht="15.75" customHeight="1">
      <c r="E356" s="116"/>
    </row>
    <row r="357" ht="15.75" customHeight="1">
      <c r="E357" s="116"/>
    </row>
    <row r="358" ht="15.75" customHeight="1">
      <c r="E358" s="116"/>
    </row>
    <row r="359" ht="15.75" customHeight="1">
      <c r="E359" s="116"/>
    </row>
    <row r="360" ht="15.75" customHeight="1">
      <c r="E360" s="116"/>
    </row>
    <row r="361" ht="15.75" customHeight="1">
      <c r="E361" s="116"/>
    </row>
    <row r="362" ht="15.75" customHeight="1">
      <c r="E362" s="116"/>
    </row>
    <row r="363" ht="15.75" customHeight="1">
      <c r="E363" s="116"/>
    </row>
    <row r="364" ht="15.75" customHeight="1">
      <c r="E364" s="116"/>
    </row>
    <row r="365" ht="15.75" customHeight="1">
      <c r="E365" s="116"/>
    </row>
    <row r="366" ht="15.75" customHeight="1">
      <c r="E366" s="116"/>
    </row>
    <row r="367" ht="15.75" customHeight="1">
      <c r="E367" s="116"/>
    </row>
    <row r="368" ht="15.75" customHeight="1">
      <c r="E368" s="116"/>
    </row>
    <row r="369" ht="15.75" customHeight="1">
      <c r="E369" s="116"/>
    </row>
    <row r="370" ht="15.75" customHeight="1">
      <c r="E370" s="116"/>
    </row>
    <row r="371" ht="15.75" customHeight="1">
      <c r="E371" s="116"/>
    </row>
    <row r="372" ht="15.75" customHeight="1">
      <c r="E372" s="116"/>
    </row>
    <row r="373" ht="15.75" customHeight="1">
      <c r="E373" s="116"/>
    </row>
    <row r="374" ht="15.75" customHeight="1">
      <c r="E374" s="116"/>
    </row>
    <row r="375" ht="15.75" customHeight="1">
      <c r="E375" s="116"/>
    </row>
    <row r="376" ht="15.75" customHeight="1">
      <c r="E376" s="116"/>
    </row>
    <row r="377" ht="15.75" customHeight="1">
      <c r="E377" s="116"/>
    </row>
    <row r="378" ht="15.75" customHeight="1">
      <c r="E378" s="116"/>
    </row>
    <row r="379" ht="15.75" customHeight="1">
      <c r="E379" s="116"/>
    </row>
    <row r="380" ht="15.75" customHeight="1">
      <c r="E380" s="116"/>
    </row>
    <row r="381" ht="15.75" customHeight="1">
      <c r="E381" s="116"/>
    </row>
    <row r="382" ht="15.75" customHeight="1">
      <c r="E382" s="116"/>
    </row>
    <row r="383" ht="15.75" customHeight="1">
      <c r="E383" s="116"/>
    </row>
    <row r="384" ht="15.75" customHeight="1">
      <c r="E384" s="116"/>
    </row>
    <row r="385" ht="15.75" customHeight="1">
      <c r="E385" s="116"/>
    </row>
    <row r="386" ht="15.75" customHeight="1">
      <c r="E386" s="116"/>
    </row>
    <row r="387" ht="15.75" customHeight="1">
      <c r="E387" s="116"/>
    </row>
    <row r="388" ht="15.75" customHeight="1">
      <c r="E388" s="116"/>
    </row>
    <row r="389" ht="15.75" customHeight="1">
      <c r="E389" s="116"/>
    </row>
    <row r="390" ht="15.75" customHeight="1">
      <c r="E390" s="116"/>
    </row>
    <row r="391" ht="15.75" customHeight="1">
      <c r="E391" s="116"/>
    </row>
    <row r="392" ht="15.75" customHeight="1">
      <c r="E392" s="116"/>
    </row>
    <row r="393" ht="15.75" customHeight="1">
      <c r="E393" s="116"/>
    </row>
    <row r="394" ht="15.75" customHeight="1">
      <c r="E394" s="116"/>
    </row>
    <row r="395" ht="15.75" customHeight="1">
      <c r="E395" s="116"/>
    </row>
    <row r="396" ht="15.75" customHeight="1">
      <c r="E396" s="116"/>
    </row>
    <row r="397" ht="15.75" customHeight="1">
      <c r="E397" s="116"/>
    </row>
    <row r="398" ht="15.75" customHeight="1">
      <c r="E398" s="116"/>
    </row>
    <row r="399" ht="15.75" customHeight="1">
      <c r="E399" s="116"/>
    </row>
    <row r="400" ht="15.75" customHeight="1">
      <c r="E400" s="116"/>
    </row>
    <row r="401" ht="15.75" customHeight="1">
      <c r="E401" s="116"/>
    </row>
    <row r="402" ht="15.75" customHeight="1">
      <c r="E402" s="116"/>
    </row>
    <row r="403" ht="15.75" customHeight="1">
      <c r="E403" s="116"/>
    </row>
    <row r="404" ht="15.75" customHeight="1">
      <c r="E404" s="116"/>
    </row>
    <row r="405" ht="15.75" customHeight="1">
      <c r="E405" s="116"/>
    </row>
    <row r="406" ht="15.75" customHeight="1">
      <c r="E406" s="116"/>
    </row>
    <row r="407" ht="15.75" customHeight="1">
      <c r="E407" s="116"/>
    </row>
    <row r="408" ht="15.75" customHeight="1">
      <c r="E408" s="116"/>
    </row>
    <row r="409" ht="15.75" customHeight="1">
      <c r="E409" s="116"/>
    </row>
    <row r="410" ht="15.75" customHeight="1">
      <c r="E410" s="116"/>
    </row>
    <row r="411" ht="15.75" customHeight="1">
      <c r="E411" s="116"/>
    </row>
    <row r="412" ht="15.75" customHeight="1">
      <c r="E412" s="116"/>
    </row>
    <row r="413" ht="15.75" customHeight="1">
      <c r="E413" s="116"/>
    </row>
    <row r="414" ht="15.75" customHeight="1">
      <c r="E414" s="116"/>
    </row>
    <row r="415" ht="15.75" customHeight="1">
      <c r="E415" s="116"/>
    </row>
    <row r="416" ht="15.75" customHeight="1">
      <c r="E416" s="116"/>
    </row>
    <row r="417" ht="15.75" customHeight="1">
      <c r="E417" s="116"/>
    </row>
    <row r="418" ht="15.75" customHeight="1">
      <c r="E418" s="116"/>
    </row>
    <row r="419" ht="15.75" customHeight="1">
      <c r="E419" s="116"/>
    </row>
    <row r="420" ht="15.75" customHeight="1">
      <c r="E420" s="116"/>
    </row>
    <row r="421" ht="15.75" customHeight="1">
      <c r="E421" s="116"/>
    </row>
    <row r="422" ht="15.75" customHeight="1">
      <c r="E422" s="116"/>
    </row>
    <row r="423" ht="15.75" customHeight="1">
      <c r="E423" s="116"/>
    </row>
    <row r="424" ht="15.75" customHeight="1">
      <c r="E424" s="116"/>
    </row>
    <row r="425" ht="15.75" customHeight="1">
      <c r="E425" s="116"/>
    </row>
    <row r="426" ht="15.75" customHeight="1">
      <c r="E426" s="116"/>
    </row>
    <row r="427" ht="15.75" customHeight="1">
      <c r="E427" s="116"/>
    </row>
    <row r="428" ht="15.75" customHeight="1">
      <c r="E428" s="116"/>
    </row>
    <row r="429" ht="15.75" customHeight="1">
      <c r="E429" s="116"/>
    </row>
    <row r="430" ht="15.75" customHeight="1">
      <c r="E430" s="116"/>
    </row>
    <row r="431" ht="15.75" customHeight="1">
      <c r="E431" s="116"/>
    </row>
    <row r="432" ht="15.75" customHeight="1">
      <c r="E432" s="116"/>
    </row>
    <row r="433" ht="15.75" customHeight="1">
      <c r="E433" s="116"/>
    </row>
    <row r="434" ht="15.75" customHeight="1">
      <c r="E434" s="116"/>
    </row>
    <row r="435" ht="15.75" customHeight="1">
      <c r="E435" s="116"/>
    </row>
    <row r="436" ht="15.75" customHeight="1">
      <c r="E436" s="116"/>
    </row>
    <row r="437" ht="15.75" customHeight="1">
      <c r="E437" s="116"/>
    </row>
    <row r="438" ht="15.75" customHeight="1">
      <c r="E438" s="116"/>
    </row>
    <row r="439" ht="15.75" customHeight="1">
      <c r="E439" s="116"/>
    </row>
    <row r="440" ht="15.75" customHeight="1">
      <c r="E440" s="116"/>
    </row>
    <row r="441" ht="15.75" customHeight="1">
      <c r="E441" s="116"/>
    </row>
    <row r="442" ht="15.75" customHeight="1">
      <c r="E442" s="116"/>
    </row>
    <row r="443" ht="15.75" customHeight="1">
      <c r="E443" s="116"/>
    </row>
    <row r="444" ht="15.75" customHeight="1">
      <c r="E444" s="116"/>
    </row>
    <row r="445" ht="15.75" customHeight="1">
      <c r="E445" s="116"/>
    </row>
    <row r="446" ht="15.75" customHeight="1">
      <c r="E446" s="116"/>
    </row>
    <row r="447" ht="15.75" customHeight="1">
      <c r="E447" s="116"/>
    </row>
    <row r="448" ht="15.75" customHeight="1">
      <c r="E448" s="116"/>
    </row>
    <row r="449" ht="15.75" customHeight="1">
      <c r="E449" s="116"/>
    </row>
    <row r="450" ht="15.75" customHeight="1">
      <c r="E450" s="116"/>
    </row>
    <row r="451" ht="15.75" customHeight="1">
      <c r="E451" s="116"/>
    </row>
    <row r="452" ht="15.75" customHeight="1">
      <c r="E452" s="116"/>
    </row>
    <row r="453" ht="15.75" customHeight="1">
      <c r="E453" s="116"/>
    </row>
    <row r="454" ht="15.75" customHeight="1">
      <c r="E454" s="116"/>
    </row>
    <row r="455" ht="15.75" customHeight="1">
      <c r="E455" s="116"/>
    </row>
    <row r="456" ht="15.75" customHeight="1">
      <c r="E456" s="116"/>
    </row>
    <row r="457" ht="15.75" customHeight="1">
      <c r="E457" s="116"/>
    </row>
    <row r="458" ht="15.75" customHeight="1">
      <c r="E458" s="116"/>
    </row>
    <row r="459" ht="15.75" customHeight="1">
      <c r="E459" s="116"/>
    </row>
    <row r="460" ht="15.75" customHeight="1">
      <c r="E460" s="116"/>
    </row>
    <row r="461" ht="15.75" customHeight="1">
      <c r="E461" s="116"/>
    </row>
    <row r="462" ht="15.75" customHeight="1">
      <c r="E462" s="116"/>
    </row>
    <row r="463" ht="15.75" customHeight="1">
      <c r="E463" s="116"/>
    </row>
    <row r="464" ht="15.75" customHeight="1">
      <c r="E464" s="116"/>
    </row>
    <row r="465" ht="15.75" customHeight="1">
      <c r="E465" s="116"/>
    </row>
    <row r="466" ht="15.75" customHeight="1">
      <c r="E466" s="116"/>
    </row>
    <row r="467" ht="15.75" customHeight="1">
      <c r="E467" s="116"/>
    </row>
    <row r="468" ht="15.75" customHeight="1">
      <c r="E468" s="116"/>
    </row>
    <row r="469" ht="15.75" customHeight="1">
      <c r="E469" s="116"/>
    </row>
    <row r="470" ht="15.75" customHeight="1">
      <c r="E470" s="116"/>
    </row>
    <row r="471" ht="15.75" customHeight="1">
      <c r="E471" s="116"/>
    </row>
    <row r="472" ht="15.75" customHeight="1">
      <c r="E472" s="116"/>
    </row>
    <row r="473" ht="15.75" customHeight="1">
      <c r="E473" s="116"/>
    </row>
    <row r="474" ht="15.75" customHeight="1">
      <c r="E474" s="116"/>
    </row>
    <row r="475" ht="15.75" customHeight="1">
      <c r="E475" s="116"/>
    </row>
    <row r="476" ht="15.75" customHeight="1">
      <c r="E476" s="116"/>
    </row>
    <row r="477" ht="15.75" customHeight="1">
      <c r="E477" s="116"/>
    </row>
    <row r="478" ht="15.75" customHeight="1">
      <c r="E478" s="116"/>
    </row>
    <row r="479" ht="15.75" customHeight="1">
      <c r="E479" s="116"/>
    </row>
    <row r="480" ht="15.75" customHeight="1">
      <c r="E480" s="116"/>
    </row>
    <row r="481" ht="15.75" customHeight="1">
      <c r="E481" s="116"/>
    </row>
    <row r="482" ht="15.75" customHeight="1">
      <c r="E482" s="116"/>
    </row>
    <row r="483" ht="15.75" customHeight="1">
      <c r="E483" s="116"/>
    </row>
    <row r="484" ht="15.75" customHeight="1">
      <c r="E484" s="116"/>
    </row>
    <row r="485" ht="15.75" customHeight="1">
      <c r="E485" s="116"/>
    </row>
    <row r="486" ht="15.75" customHeight="1">
      <c r="E486" s="116"/>
    </row>
    <row r="487" ht="15.75" customHeight="1">
      <c r="E487" s="116"/>
    </row>
    <row r="488" ht="15.75" customHeight="1">
      <c r="E488" s="116"/>
    </row>
    <row r="489" ht="15.75" customHeight="1">
      <c r="E489" s="116"/>
    </row>
    <row r="490" ht="15.75" customHeight="1">
      <c r="E490" s="116"/>
    </row>
    <row r="491" ht="15.75" customHeight="1">
      <c r="E491" s="116"/>
    </row>
    <row r="492" ht="15.75" customHeight="1">
      <c r="E492" s="116"/>
    </row>
    <row r="493" ht="15.75" customHeight="1">
      <c r="E493" s="116"/>
    </row>
    <row r="494" ht="15.75" customHeight="1">
      <c r="E494" s="116"/>
    </row>
    <row r="495" ht="15.75" customHeight="1">
      <c r="E495" s="116"/>
    </row>
    <row r="496" ht="15.75" customHeight="1">
      <c r="E496" s="116"/>
    </row>
    <row r="497" ht="15.75" customHeight="1">
      <c r="E497" s="116"/>
    </row>
    <row r="498" ht="15.75" customHeight="1">
      <c r="E498" s="116"/>
    </row>
    <row r="499" ht="15.75" customHeight="1">
      <c r="E499" s="116"/>
    </row>
    <row r="500" ht="15.75" customHeight="1">
      <c r="E500" s="116"/>
    </row>
    <row r="501" ht="15.75" customHeight="1">
      <c r="E501" s="116"/>
    </row>
    <row r="502" ht="15.75" customHeight="1">
      <c r="E502" s="116"/>
    </row>
    <row r="503" ht="15.75" customHeight="1">
      <c r="E503" s="116"/>
    </row>
    <row r="504" ht="15.75" customHeight="1">
      <c r="E504" s="116"/>
    </row>
    <row r="505" ht="15.75" customHeight="1">
      <c r="E505" s="116"/>
    </row>
    <row r="506" ht="15.75" customHeight="1">
      <c r="E506" s="116"/>
    </row>
    <row r="507" ht="15.75" customHeight="1">
      <c r="E507" s="116"/>
    </row>
    <row r="508" ht="15.75" customHeight="1">
      <c r="E508" s="116"/>
    </row>
    <row r="509" ht="15.75" customHeight="1">
      <c r="E509" s="116"/>
    </row>
    <row r="510" ht="15.75" customHeight="1">
      <c r="E510" s="116"/>
    </row>
    <row r="511" ht="15.75" customHeight="1">
      <c r="E511" s="116"/>
    </row>
    <row r="512" ht="15.75" customHeight="1">
      <c r="E512" s="116"/>
    </row>
    <row r="513" ht="15.75" customHeight="1">
      <c r="E513" s="116"/>
    </row>
    <row r="514" ht="15.75" customHeight="1">
      <c r="E514" s="116"/>
    </row>
    <row r="515" ht="15.75" customHeight="1">
      <c r="E515" s="116"/>
    </row>
    <row r="516" ht="15.75" customHeight="1">
      <c r="E516" s="116"/>
    </row>
    <row r="517" ht="15.75" customHeight="1">
      <c r="E517" s="116"/>
    </row>
    <row r="518" ht="15.75" customHeight="1">
      <c r="E518" s="116"/>
    </row>
    <row r="519" ht="15.75" customHeight="1">
      <c r="E519" s="116"/>
    </row>
    <row r="520" ht="15.75" customHeight="1">
      <c r="E520" s="116"/>
    </row>
    <row r="521" ht="15.75" customHeight="1">
      <c r="E521" s="116"/>
    </row>
    <row r="522" ht="15.75" customHeight="1">
      <c r="E522" s="116"/>
    </row>
    <row r="523" ht="15.75" customHeight="1">
      <c r="E523" s="116"/>
    </row>
    <row r="524" ht="15.75" customHeight="1">
      <c r="E524" s="116"/>
    </row>
    <row r="525" ht="15.75" customHeight="1">
      <c r="E525" s="116"/>
    </row>
    <row r="526" ht="15.75" customHeight="1">
      <c r="E526" s="116"/>
    </row>
    <row r="527" ht="15.75" customHeight="1">
      <c r="E527" s="116"/>
    </row>
    <row r="528" ht="15.75" customHeight="1">
      <c r="E528" s="116"/>
    </row>
    <row r="529" ht="15.75" customHeight="1">
      <c r="E529" s="116"/>
    </row>
    <row r="530" ht="15.75" customHeight="1">
      <c r="E530" s="116"/>
    </row>
    <row r="531" ht="15.75" customHeight="1">
      <c r="E531" s="116"/>
    </row>
    <row r="532" ht="15.75" customHeight="1">
      <c r="E532" s="116"/>
    </row>
    <row r="533" ht="15.75" customHeight="1">
      <c r="E533" s="116"/>
    </row>
    <row r="534" ht="15.75" customHeight="1">
      <c r="E534" s="116"/>
    </row>
    <row r="535" ht="15.75" customHeight="1">
      <c r="E535" s="116"/>
    </row>
    <row r="536" ht="15.75" customHeight="1">
      <c r="E536" s="116"/>
    </row>
    <row r="537" ht="15.75" customHeight="1">
      <c r="E537" s="116"/>
    </row>
    <row r="538" ht="15.75" customHeight="1">
      <c r="E538" s="116"/>
    </row>
    <row r="539" ht="15.75" customHeight="1">
      <c r="E539" s="116"/>
    </row>
    <row r="540" ht="15.75" customHeight="1">
      <c r="E540" s="116"/>
    </row>
    <row r="541" ht="15.75" customHeight="1">
      <c r="E541" s="116"/>
    </row>
    <row r="542" ht="15.75" customHeight="1">
      <c r="E542" s="116"/>
    </row>
    <row r="543" ht="15.75" customHeight="1">
      <c r="E543" s="116"/>
    </row>
    <row r="544" ht="15.75" customHeight="1">
      <c r="E544" s="116"/>
    </row>
    <row r="545" ht="15.75" customHeight="1">
      <c r="E545" s="116"/>
    </row>
    <row r="546" ht="15.75" customHeight="1">
      <c r="E546" s="116"/>
    </row>
    <row r="547" ht="15.75" customHeight="1">
      <c r="E547" s="116"/>
    </row>
    <row r="548" ht="15.75" customHeight="1">
      <c r="E548" s="116"/>
    </row>
    <row r="549" ht="15.75" customHeight="1">
      <c r="E549" s="116"/>
    </row>
    <row r="550" ht="15.75" customHeight="1">
      <c r="E550" s="116"/>
    </row>
    <row r="551" ht="15.75" customHeight="1">
      <c r="E551" s="116"/>
    </row>
    <row r="552" ht="15.75" customHeight="1">
      <c r="E552" s="116"/>
    </row>
    <row r="553" ht="15.75" customHeight="1">
      <c r="E553" s="116"/>
    </row>
    <row r="554" ht="15.75" customHeight="1">
      <c r="E554" s="116"/>
    </row>
    <row r="555" ht="15.75" customHeight="1">
      <c r="E555" s="116"/>
    </row>
    <row r="556" ht="15.75" customHeight="1">
      <c r="E556" s="116"/>
    </row>
    <row r="557" ht="15.75" customHeight="1">
      <c r="E557" s="116"/>
    </row>
    <row r="558" ht="15.75" customHeight="1">
      <c r="E558" s="116"/>
    </row>
    <row r="559" ht="15.75" customHeight="1">
      <c r="E559" s="116"/>
    </row>
    <row r="560" ht="15.75" customHeight="1">
      <c r="E560" s="116"/>
    </row>
    <row r="561" ht="15.75" customHeight="1">
      <c r="E561" s="116"/>
    </row>
    <row r="562" ht="15.75" customHeight="1">
      <c r="E562" s="116"/>
    </row>
    <row r="563" ht="15.75" customHeight="1">
      <c r="E563" s="116"/>
    </row>
    <row r="564" ht="15.75" customHeight="1">
      <c r="E564" s="116"/>
    </row>
    <row r="565" ht="15.75" customHeight="1">
      <c r="E565" s="116"/>
    </row>
    <row r="566" ht="15.75" customHeight="1">
      <c r="E566" s="116"/>
    </row>
    <row r="567" ht="15.75" customHeight="1">
      <c r="E567" s="116"/>
    </row>
    <row r="568" ht="15.75" customHeight="1">
      <c r="E568" s="116"/>
    </row>
    <row r="569" ht="15.75" customHeight="1">
      <c r="E569" s="116"/>
    </row>
    <row r="570" ht="15.75" customHeight="1">
      <c r="E570" s="116"/>
    </row>
    <row r="571" ht="15.75" customHeight="1">
      <c r="E571" s="116"/>
    </row>
    <row r="572" ht="15.75" customHeight="1">
      <c r="E572" s="116"/>
    </row>
    <row r="573" ht="15.75" customHeight="1">
      <c r="E573" s="116"/>
    </row>
    <row r="574" ht="15.75" customHeight="1">
      <c r="E574" s="116"/>
    </row>
    <row r="575" ht="15.75" customHeight="1">
      <c r="E575" s="116"/>
    </row>
    <row r="576" ht="15.75" customHeight="1">
      <c r="E576" s="116"/>
    </row>
    <row r="577" ht="15.75" customHeight="1">
      <c r="E577" s="116"/>
    </row>
    <row r="578" ht="15.75" customHeight="1">
      <c r="E578" s="116"/>
    </row>
    <row r="579" ht="15.75" customHeight="1">
      <c r="E579" s="116"/>
    </row>
    <row r="580" ht="15.75" customHeight="1">
      <c r="E580" s="116"/>
    </row>
    <row r="581" ht="15.75" customHeight="1">
      <c r="E581" s="116"/>
    </row>
    <row r="582" ht="15.75" customHeight="1">
      <c r="E582" s="116"/>
    </row>
    <row r="583" ht="15.75" customHeight="1">
      <c r="E583" s="116"/>
    </row>
    <row r="584" ht="15.75" customHeight="1">
      <c r="E584" s="116"/>
    </row>
    <row r="585" ht="15.75" customHeight="1">
      <c r="E585" s="116"/>
    </row>
    <row r="586" ht="15.75" customHeight="1">
      <c r="E586" s="116"/>
    </row>
    <row r="587" ht="15.75" customHeight="1">
      <c r="E587" s="116"/>
    </row>
    <row r="588" ht="15.75" customHeight="1">
      <c r="E588" s="116"/>
    </row>
    <row r="589" ht="15.75" customHeight="1">
      <c r="E589" s="116"/>
    </row>
    <row r="590" ht="15.75" customHeight="1">
      <c r="E590" s="116"/>
    </row>
    <row r="591" ht="15.75" customHeight="1">
      <c r="E591" s="116"/>
    </row>
    <row r="592" ht="15.75" customHeight="1">
      <c r="E592" s="116"/>
    </row>
    <row r="593" ht="15.75" customHeight="1">
      <c r="E593" s="116"/>
    </row>
    <row r="594" ht="15.75" customHeight="1">
      <c r="E594" s="116"/>
    </row>
    <row r="595" ht="15.75" customHeight="1">
      <c r="E595" s="116"/>
    </row>
    <row r="596" ht="15.75" customHeight="1">
      <c r="E596" s="116"/>
    </row>
    <row r="597" ht="15.75" customHeight="1">
      <c r="E597" s="116"/>
    </row>
    <row r="598" ht="15.75" customHeight="1">
      <c r="E598" s="116"/>
    </row>
    <row r="599" ht="15.75" customHeight="1">
      <c r="E599" s="116"/>
    </row>
    <row r="600" ht="15.75" customHeight="1">
      <c r="E600" s="116"/>
    </row>
    <row r="601" ht="15.75" customHeight="1">
      <c r="E601" s="116"/>
    </row>
    <row r="602" ht="15.75" customHeight="1">
      <c r="E602" s="116"/>
    </row>
    <row r="603" ht="15.75" customHeight="1">
      <c r="E603" s="116"/>
    </row>
    <row r="604" ht="15.75" customHeight="1">
      <c r="E604" s="116"/>
    </row>
    <row r="605" ht="15.75" customHeight="1">
      <c r="E605" s="116"/>
    </row>
    <row r="606" ht="15.75" customHeight="1">
      <c r="E606" s="116"/>
    </row>
    <row r="607" ht="15.75" customHeight="1">
      <c r="E607" s="116"/>
    </row>
    <row r="608" ht="15.75" customHeight="1">
      <c r="E608" s="116"/>
    </row>
    <row r="609" ht="15.75" customHeight="1">
      <c r="E609" s="116"/>
    </row>
    <row r="610" ht="15.75" customHeight="1">
      <c r="E610" s="116"/>
    </row>
    <row r="611" ht="15.75" customHeight="1">
      <c r="E611" s="116"/>
    </row>
    <row r="612" ht="15.75" customHeight="1">
      <c r="E612" s="116"/>
    </row>
    <row r="613" ht="15.75" customHeight="1">
      <c r="E613" s="116"/>
    </row>
    <row r="614" ht="15.75" customHeight="1">
      <c r="E614" s="116"/>
    </row>
    <row r="615" ht="15.75" customHeight="1">
      <c r="E615" s="116"/>
    </row>
    <row r="616" ht="15.75" customHeight="1">
      <c r="E616" s="116"/>
    </row>
    <row r="617" ht="15.75" customHeight="1">
      <c r="E617" s="116"/>
    </row>
    <row r="618" ht="15.75" customHeight="1">
      <c r="E618" s="116"/>
    </row>
    <row r="619" ht="15.75" customHeight="1">
      <c r="E619" s="116"/>
    </row>
    <row r="620" ht="15.75" customHeight="1">
      <c r="E620" s="116"/>
    </row>
    <row r="621" ht="15.75" customHeight="1">
      <c r="E621" s="116"/>
    </row>
    <row r="622" ht="15.75" customHeight="1">
      <c r="E622" s="116"/>
    </row>
    <row r="623" ht="15.75" customHeight="1">
      <c r="E623" s="116"/>
    </row>
    <row r="624" ht="15.75" customHeight="1">
      <c r="E624" s="116"/>
    </row>
    <row r="625" ht="15.75" customHeight="1">
      <c r="E625" s="116"/>
    </row>
    <row r="626" ht="15.75" customHeight="1">
      <c r="E626" s="116"/>
    </row>
    <row r="627" ht="15.75" customHeight="1">
      <c r="E627" s="116"/>
    </row>
    <row r="628" ht="15.75" customHeight="1">
      <c r="E628" s="116"/>
    </row>
    <row r="629" ht="15.75" customHeight="1">
      <c r="E629" s="116"/>
    </row>
    <row r="630" ht="15.75" customHeight="1">
      <c r="E630" s="116"/>
    </row>
    <row r="631" ht="15.75" customHeight="1">
      <c r="E631" s="116"/>
    </row>
    <row r="632" ht="15.75" customHeight="1">
      <c r="E632" s="116"/>
    </row>
    <row r="633" ht="15.75" customHeight="1">
      <c r="E633" s="116"/>
    </row>
    <row r="634" ht="15.75" customHeight="1">
      <c r="E634" s="116"/>
    </row>
    <row r="635" ht="15.75" customHeight="1">
      <c r="E635" s="116"/>
    </row>
    <row r="636" ht="15.75" customHeight="1">
      <c r="E636" s="116"/>
    </row>
    <row r="637" ht="15.75" customHeight="1">
      <c r="E637" s="116"/>
    </row>
    <row r="638" ht="15.75" customHeight="1">
      <c r="E638" s="116"/>
    </row>
    <row r="639" ht="15.75" customHeight="1">
      <c r="E639" s="116"/>
    </row>
    <row r="640" ht="15.75" customHeight="1">
      <c r="E640" s="116"/>
    </row>
    <row r="641" ht="15.75" customHeight="1">
      <c r="E641" s="116"/>
    </row>
    <row r="642" ht="15.75" customHeight="1">
      <c r="E642" s="116"/>
    </row>
    <row r="643" ht="15.75" customHeight="1">
      <c r="E643" s="116"/>
    </row>
    <row r="644" ht="15.75" customHeight="1">
      <c r="E644" s="116"/>
    </row>
    <row r="645" ht="15.75" customHeight="1">
      <c r="E645" s="116"/>
    </row>
    <row r="646" ht="15.75" customHeight="1">
      <c r="E646" s="116"/>
    </row>
    <row r="647" ht="15.75" customHeight="1">
      <c r="E647" s="116"/>
    </row>
    <row r="648" ht="15.75" customHeight="1">
      <c r="E648" s="116"/>
    </row>
    <row r="649" ht="15.75" customHeight="1">
      <c r="E649" s="116"/>
    </row>
    <row r="650" ht="15.75" customHeight="1">
      <c r="E650" s="116"/>
    </row>
    <row r="651" ht="15.75" customHeight="1">
      <c r="E651" s="116"/>
    </row>
    <row r="652" ht="15.75" customHeight="1">
      <c r="E652" s="116"/>
    </row>
    <row r="653" ht="15.75" customHeight="1">
      <c r="E653" s="116"/>
    </row>
    <row r="654" ht="15.75" customHeight="1">
      <c r="E654" s="116"/>
    </row>
    <row r="655" ht="15.75" customHeight="1">
      <c r="E655" s="116"/>
    </row>
    <row r="656" ht="15.75" customHeight="1">
      <c r="E656" s="116"/>
    </row>
    <row r="657" ht="15.75" customHeight="1">
      <c r="E657" s="116"/>
    </row>
    <row r="658" ht="15.75" customHeight="1">
      <c r="E658" s="116"/>
    </row>
    <row r="659" ht="15.75" customHeight="1">
      <c r="E659" s="116"/>
    </row>
    <row r="660" ht="15.75" customHeight="1">
      <c r="E660" s="116"/>
    </row>
    <row r="661" ht="15.75" customHeight="1">
      <c r="E661" s="116"/>
    </row>
    <row r="662" ht="15.75" customHeight="1">
      <c r="E662" s="116"/>
    </row>
    <row r="663" ht="15.75" customHeight="1">
      <c r="E663" s="116"/>
    </row>
    <row r="664" ht="15.75" customHeight="1">
      <c r="E664" s="116"/>
    </row>
    <row r="665" ht="15.75" customHeight="1">
      <c r="E665" s="116"/>
    </row>
    <row r="666" ht="15.75" customHeight="1">
      <c r="E666" s="116"/>
    </row>
    <row r="667" ht="15.75" customHeight="1">
      <c r="E667" s="116"/>
    </row>
    <row r="668" ht="15.75" customHeight="1">
      <c r="E668" s="116"/>
    </row>
    <row r="669" ht="15.75" customHeight="1">
      <c r="E669" s="116"/>
    </row>
    <row r="670" ht="15.75" customHeight="1">
      <c r="E670" s="116"/>
    </row>
    <row r="671" ht="15.75" customHeight="1">
      <c r="E671" s="116"/>
    </row>
    <row r="672" ht="15.75" customHeight="1">
      <c r="E672" s="116"/>
    </row>
    <row r="673" ht="15.75" customHeight="1">
      <c r="E673" s="116"/>
    </row>
    <row r="674" ht="15.75" customHeight="1">
      <c r="E674" s="116"/>
    </row>
    <row r="675" ht="15.75" customHeight="1">
      <c r="E675" s="116"/>
    </row>
    <row r="676" ht="15.75" customHeight="1">
      <c r="E676" s="116"/>
    </row>
    <row r="677" ht="15.75" customHeight="1">
      <c r="E677" s="116"/>
    </row>
    <row r="678" ht="15.75" customHeight="1">
      <c r="E678" s="116"/>
    </row>
    <row r="679" ht="15.75" customHeight="1">
      <c r="E679" s="116"/>
    </row>
    <row r="680" ht="15.75" customHeight="1">
      <c r="E680" s="116"/>
    </row>
    <row r="681" ht="15.75" customHeight="1">
      <c r="E681" s="116"/>
    </row>
    <row r="682" ht="15.75" customHeight="1">
      <c r="E682" s="116"/>
    </row>
    <row r="683" ht="15.75" customHeight="1">
      <c r="E683" s="116"/>
    </row>
    <row r="684" ht="15.75" customHeight="1">
      <c r="E684" s="116"/>
    </row>
    <row r="685" ht="15.75" customHeight="1">
      <c r="E685" s="116"/>
    </row>
    <row r="686" ht="15.75" customHeight="1">
      <c r="E686" s="116"/>
    </row>
    <row r="687" ht="15.75" customHeight="1">
      <c r="E687" s="116"/>
    </row>
    <row r="688" ht="15.75" customHeight="1">
      <c r="E688" s="116"/>
    </row>
    <row r="689" ht="15.75" customHeight="1">
      <c r="E689" s="116"/>
    </row>
    <row r="690" ht="15.75" customHeight="1">
      <c r="E690" s="116"/>
    </row>
    <row r="691" ht="15.75" customHeight="1">
      <c r="E691" s="116"/>
    </row>
    <row r="692" ht="15.75" customHeight="1">
      <c r="E692" s="116"/>
    </row>
    <row r="693" ht="15.75" customHeight="1">
      <c r="E693" s="116"/>
    </row>
    <row r="694" ht="15.75" customHeight="1">
      <c r="E694" s="116"/>
    </row>
    <row r="695" ht="15.75" customHeight="1">
      <c r="E695" s="116"/>
    </row>
    <row r="696" ht="15.75" customHeight="1">
      <c r="E696" s="116"/>
    </row>
    <row r="697" ht="15.75" customHeight="1">
      <c r="E697" s="116"/>
    </row>
    <row r="698" ht="15.75" customHeight="1">
      <c r="E698" s="116"/>
    </row>
    <row r="699" ht="15.75" customHeight="1">
      <c r="E699" s="116"/>
    </row>
    <row r="700" ht="15.75" customHeight="1">
      <c r="E700" s="116"/>
    </row>
    <row r="701" ht="15.75" customHeight="1">
      <c r="E701" s="116"/>
    </row>
    <row r="702" ht="15.75" customHeight="1">
      <c r="E702" s="116"/>
    </row>
    <row r="703" ht="15.75" customHeight="1">
      <c r="E703" s="116"/>
    </row>
    <row r="704" ht="15.75" customHeight="1">
      <c r="E704" s="116"/>
    </row>
    <row r="705" ht="15.75" customHeight="1">
      <c r="E705" s="116"/>
    </row>
    <row r="706" ht="15.75" customHeight="1">
      <c r="E706" s="116"/>
    </row>
    <row r="707" ht="15.75" customHeight="1">
      <c r="E707" s="116"/>
    </row>
    <row r="708" ht="15.75" customHeight="1">
      <c r="E708" s="116"/>
    </row>
    <row r="709" ht="15.75" customHeight="1">
      <c r="E709" s="116"/>
    </row>
    <row r="710" ht="15.75" customHeight="1">
      <c r="E710" s="116"/>
    </row>
    <row r="711" ht="15.75" customHeight="1">
      <c r="E711" s="116"/>
    </row>
    <row r="712" ht="15.75" customHeight="1">
      <c r="E712" s="116"/>
    </row>
    <row r="713" ht="15.75" customHeight="1">
      <c r="E713" s="116"/>
    </row>
    <row r="714" ht="15.75" customHeight="1">
      <c r="E714" s="116"/>
    </row>
    <row r="715" ht="15.75" customHeight="1">
      <c r="E715" s="116"/>
    </row>
    <row r="716" ht="15.75" customHeight="1">
      <c r="E716" s="116"/>
    </row>
    <row r="717" ht="15.75" customHeight="1">
      <c r="E717" s="116"/>
    </row>
    <row r="718" ht="15.75" customHeight="1">
      <c r="E718" s="116"/>
    </row>
    <row r="719" ht="15.75" customHeight="1">
      <c r="E719" s="116"/>
    </row>
    <row r="720" ht="15.75" customHeight="1">
      <c r="E720" s="116"/>
    </row>
    <row r="721" ht="15.75" customHeight="1">
      <c r="E721" s="116"/>
    </row>
    <row r="722" ht="15.75" customHeight="1">
      <c r="E722" s="116"/>
    </row>
    <row r="723" ht="15.75" customHeight="1">
      <c r="E723" s="116"/>
    </row>
    <row r="724" ht="15.75" customHeight="1">
      <c r="E724" s="116"/>
    </row>
    <row r="725" ht="15.75" customHeight="1">
      <c r="E725" s="116"/>
    </row>
    <row r="726" ht="15.75" customHeight="1">
      <c r="E726" s="116"/>
    </row>
    <row r="727" ht="15.75" customHeight="1">
      <c r="E727" s="116"/>
    </row>
    <row r="728" ht="15.75" customHeight="1">
      <c r="E728" s="116"/>
    </row>
    <row r="729" ht="15.75" customHeight="1">
      <c r="E729" s="116"/>
    </row>
    <row r="730" ht="15.75" customHeight="1">
      <c r="E730" s="116"/>
    </row>
    <row r="731" ht="15.75" customHeight="1">
      <c r="E731" s="116"/>
    </row>
    <row r="732" ht="15.75" customHeight="1">
      <c r="E732" s="116"/>
    </row>
    <row r="733" ht="15.75" customHeight="1">
      <c r="E733" s="116"/>
    </row>
    <row r="734" ht="15.75" customHeight="1">
      <c r="E734" s="116"/>
    </row>
    <row r="735" ht="15.75" customHeight="1">
      <c r="E735" s="116"/>
    </row>
    <row r="736" ht="15.75" customHeight="1">
      <c r="E736" s="116"/>
    </row>
    <row r="737" ht="15.75" customHeight="1">
      <c r="E737" s="116"/>
    </row>
    <row r="738" ht="15.75" customHeight="1">
      <c r="E738" s="116"/>
    </row>
    <row r="739" ht="15.75" customHeight="1">
      <c r="E739" s="116"/>
    </row>
    <row r="740" ht="15.75" customHeight="1">
      <c r="E740" s="116"/>
    </row>
    <row r="741" ht="15.75" customHeight="1">
      <c r="E741" s="116"/>
    </row>
    <row r="742" ht="15.75" customHeight="1">
      <c r="E742" s="116"/>
    </row>
    <row r="743" ht="15.75" customHeight="1">
      <c r="E743" s="116"/>
    </row>
    <row r="744" ht="15.75" customHeight="1">
      <c r="E744" s="116"/>
    </row>
    <row r="745" ht="15.75" customHeight="1">
      <c r="E745" s="116"/>
    </row>
    <row r="746" ht="15.75" customHeight="1">
      <c r="E746" s="116"/>
    </row>
    <row r="747" ht="15.75" customHeight="1">
      <c r="E747" s="116"/>
    </row>
    <row r="748" ht="15.75" customHeight="1">
      <c r="E748" s="116"/>
    </row>
    <row r="749" ht="15.75" customHeight="1">
      <c r="E749" s="116"/>
    </row>
    <row r="750" ht="15.75" customHeight="1">
      <c r="E750" s="116"/>
    </row>
    <row r="751" ht="15.75" customHeight="1">
      <c r="E751" s="116"/>
    </row>
    <row r="752" ht="15.75" customHeight="1">
      <c r="E752" s="116"/>
    </row>
    <row r="753" ht="15.75" customHeight="1">
      <c r="E753" s="116"/>
    </row>
    <row r="754" ht="15.75" customHeight="1">
      <c r="E754" s="116"/>
    </row>
    <row r="755" ht="15.75" customHeight="1">
      <c r="E755" s="116"/>
    </row>
    <row r="756" ht="15.75" customHeight="1">
      <c r="E756" s="116"/>
    </row>
    <row r="757" ht="15.75" customHeight="1">
      <c r="E757" s="116"/>
    </row>
    <row r="758" ht="15.75" customHeight="1">
      <c r="E758" s="116"/>
    </row>
    <row r="759" ht="15.75" customHeight="1">
      <c r="E759" s="116"/>
    </row>
    <row r="760" ht="15.75" customHeight="1">
      <c r="E760" s="116"/>
    </row>
    <row r="761" ht="15.75" customHeight="1">
      <c r="E761" s="116"/>
    </row>
    <row r="762" ht="15.75" customHeight="1">
      <c r="E762" s="116"/>
    </row>
    <row r="763" ht="15.75" customHeight="1">
      <c r="E763" s="116"/>
    </row>
    <row r="764" ht="15.75" customHeight="1">
      <c r="E764" s="116"/>
    </row>
    <row r="765" ht="15.75" customHeight="1">
      <c r="E765" s="116"/>
    </row>
    <row r="766" ht="15.75" customHeight="1">
      <c r="E766" s="116"/>
    </row>
    <row r="767" ht="15.75" customHeight="1">
      <c r="E767" s="116"/>
    </row>
    <row r="768" ht="15.75" customHeight="1">
      <c r="E768" s="116"/>
    </row>
    <row r="769" ht="15.75" customHeight="1">
      <c r="E769" s="116"/>
    </row>
    <row r="770" ht="15.75" customHeight="1">
      <c r="E770" s="116"/>
    </row>
    <row r="771" ht="15.75" customHeight="1">
      <c r="E771" s="116"/>
    </row>
    <row r="772" ht="15.75" customHeight="1">
      <c r="E772" s="116"/>
    </row>
    <row r="773" ht="15.75" customHeight="1">
      <c r="E773" s="116"/>
    </row>
    <row r="774" ht="15.75" customHeight="1">
      <c r="E774" s="116"/>
    </row>
    <row r="775" ht="15.75" customHeight="1">
      <c r="E775" s="116"/>
    </row>
    <row r="776" ht="15.75" customHeight="1">
      <c r="E776" s="116"/>
    </row>
    <row r="777" ht="15.75" customHeight="1">
      <c r="E777" s="116"/>
    </row>
    <row r="778" ht="15.75" customHeight="1">
      <c r="E778" s="116"/>
    </row>
    <row r="779" ht="15.75" customHeight="1">
      <c r="E779" s="116"/>
    </row>
    <row r="780" ht="15.75" customHeight="1">
      <c r="E780" s="116"/>
    </row>
    <row r="781" ht="15.75" customHeight="1">
      <c r="E781" s="116"/>
    </row>
    <row r="782" ht="15.75" customHeight="1">
      <c r="E782" s="116"/>
    </row>
    <row r="783" ht="15.75" customHeight="1">
      <c r="E783" s="116"/>
    </row>
    <row r="784" ht="15.75" customHeight="1">
      <c r="E784" s="116"/>
    </row>
    <row r="785" ht="15.75" customHeight="1">
      <c r="E785" s="116"/>
    </row>
    <row r="786" ht="15.75" customHeight="1">
      <c r="E786" s="116"/>
    </row>
    <row r="787" ht="15.75" customHeight="1">
      <c r="E787" s="116"/>
    </row>
    <row r="788" ht="15.75" customHeight="1">
      <c r="E788" s="116"/>
    </row>
    <row r="789" ht="15.75" customHeight="1">
      <c r="E789" s="116"/>
    </row>
    <row r="790" ht="15.75" customHeight="1">
      <c r="E790" s="116"/>
    </row>
    <row r="791" ht="15.75" customHeight="1">
      <c r="E791" s="116"/>
    </row>
    <row r="792" ht="15.75" customHeight="1">
      <c r="E792" s="116"/>
    </row>
    <row r="793" ht="15.75" customHeight="1">
      <c r="E793" s="116"/>
    </row>
    <row r="794" ht="15.75" customHeight="1">
      <c r="E794" s="116"/>
    </row>
    <row r="795" ht="15.75" customHeight="1">
      <c r="E795" s="116"/>
    </row>
    <row r="796" ht="15.75" customHeight="1">
      <c r="E796" s="116"/>
    </row>
    <row r="797" ht="15.75" customHeight="1">
      <c r="E797" s="116"/>
    </row>
    <row r="798" ht="15.75" customHeight="1">
      <c r="E798" s="116"/>
    </row>
    <row r="799" ht="15.75" customHeight="1">
      <c r="E799" s="116"/>
    </row>
    <row r="800" ht="15.75" customHeight="1">
      <c r="E800" s="116"/>
    </row>
    <row r="801" ht="15.75" customHeight="1">
      <c r="E801" s="116"/>
    </row>
    <row r="802" ht="15.75" customHeight="1">
      <c r="E802" s="116"/>
    </row>
    <row r="803" ht="15.75" customHeight="1">
      <c r="E803" s="116"/>
    </row>
    <row r="804" ht="15.75" customHeight="1">
      <c r="E804" s="116"/>
    </row>
    <row r="805" ht="15.75" customHeight="1">
      <c r="E805" s="116"/>
    </row>
    <row r="806" ht="15.75" customHeight="1">
      <c r="E806" s="116"/>
    </row>
    <row r="807" ht="15.75" customHeight="1">
      <c r="E807" s="116"/>
    </row>
    <row r="808" ht="15.75" customHeight="1">
      <c r="E808" s="116"/>
    </row>
    <row r="809" ht="15.75" customHeight="1">
      <c r="E809" s="116"/>
    </row>
    <row r="810" ht="15.75" customHeight="1">
      <c r="E810" s="116"/>
    </row>
    <row r="811" ht="15.75" customHeight="1">
      <c r="E811" s="116"/>
    </row>
    <row r="812" ht="15.75" customHeight="1">
      <c r="E812" s="116"/>
    </row>
    <row r="813" ht="15.75" customHeight="1">
      <c r="E813" s="116"/>
    </row>
    <row r="814" ht="15.75" customHeight="1">
      <c r="E814" s="116"/>
    </row>
    <row r="815" ht="15.75" customHeight="1">
      <c r="E815" s="116"/>
    </row>
    <row r="816" ht="15.75" customHeight="1">
      <c r="E816" s="116"/>
    </row>
    <row r="817" ht="15.75" customHeight="1">
      <c r="E817" s="116"/>
    </row>
    <row r="818" ht="15.75" customHeight="1">
      <c r="E818" s="116"/>
    </row>
    <row r="819" ht="15.75" customHeight="1">
      <c r="E819" s="116"/>
    </row>
    <row r="820" ht="15.75" customHeight="1">
      <c r="E820" s="116"/>
    </row>
    <row r="821" ht="15.75" customHeight="1">
      <c r="E821" s="116"/>
    </row>
    <row r="822" ht="15.75" customHeight="1">
      <c r="E822" s="116"/>
    </row>
    <row r="823" ht="15.75" customHeight="1">
      <c r="E823" s="116"/>
    </row>
    <row r="824" ht="15.75" customHeight="1">
      <c r="E824" s="116"/>
    </row>
    <row r="825" ht="15.75" customHeight="1">
      <c r="E825" s="116"/>
    </row>
    <row r="826" ht="15.75" customHeight="1">
      <c r="E826" s="116"/>
    </row>
    <row r="827" ht="15.75" customHeight="1">
      <c r="E827" s="116"/>
    </row>
    <row r="828" ht="15.75" customHeight="1">
      <c r="E828" s="116"/>
    </row>
    <row r="829" ht="15.75" customHeight="1">
      <c r="E829" s="116"/>
    </row>
    <row r="830" ht="15.75" customHeight="1">
      <c r="E830" s="116"/>
    </row>
    <row r="831" ht="15.75" customHeight="1">
      <c r="E831" s="116"/>
    </row>
    <row r="832" ht="15.75" customHeight="1">
      <c r="E832" s="116"/>
    </row>
    <row r="833" ht="15.75" customHeight="1">
      <c r="E833" s="116"/>
    </row>
    <row r="834" ht="15.75" customHeight="1">
      <c r="E834" s="116"/>
    </row>
    <row r="835" ht="15.75" customHeight="1">
      <c r="E835" s="116"/>
    </row>
    <row r="836" ht="15.75" customHeight="1">
      <c r="E836" s="116"/>
    </row>
    <row r="837" ht="15.75" customHeight="1">
      <c r="E837" s="116"/>
    </row>
    <row r="838" ht="15.75" customHeight="1">
      <c r="E838" s="116"/>
    </row>
    <row r="839" ht="15.75" customHeight="1">
      <c r="E839" s="116"/>
    </row>
    <row r="840" ht="15.75" customHeight="1">
      <c r="E840" s="116"/>
    </row>
    <row r="841" ht="15.75" customHeight="1">
      <c r="E841" s="116"/>
    </row>
    <row r="842" ht="15.75" customHeight="1">
      <c r="E842" s="116"/>
    </row>
    <row r="843" ht="15.75" customHeight="1">
      <c r="E843" s="116"/>
    </row>
    <row r="844" ht="15.75" customHeight="1">
      <c r="E844" s="116"/>
    </row>
    <row r="845" ht="15.75" customHeight="1">
      <c r="E845" s="116"/>
    </row>
    <row r="846" ht="15.75" customHeight="1">
      <c r="E846" s="116"/>
    </row>
    <row r="847" ht="15.75" customHeight="1">
      <c r="E847" s="116"/>
    </row>
    <row r="848" ht="15.75" customHeight="1">
      <c r="E848" s="116"/>
    </row>
    <row r="849" ht="15.75" customHeight="1">
      <c r="E849" s="116"/>
    </row>
    <row r="850" ht="15.75" customHeight="1">
      <c r="E850" s="116"/>
    </row>
    <row r="851" ht="15.75" customHeight="1">
      <c r="E851" s="116"/>
    </row>
    <row r="852" ht="15.75" customHeight="1">
      <c r="E852" s="116"/>
    </row>
    <row r="853" ht="15.75" customHeight="1">
      <c r="E853" s="116"/>
    </row>
    <row r="854" ht="15.75" customHeight="1">
      <c r="E854" s="116"/>
    </row>
    <row r="855" ht="15.75" customHeight="1">
      <c r="E855" s="116"/>
    </row>
    <row r="856" ht="15.75" customHeight="1">
      <c r="E856" s="116"/>
    </row>
    <row r="857" ht="15.75" customHeight="1">
      <c r="E857" s="116"/>
    </row>
    <row r="858" ht="15.75" customHeight="1">
      <c r="E858" s="116"/>
    </row>
    <row r="859" ht="15.75" customHeight="1">
      <c r="E859" s="116"/>
    </row>
    <row r="860" ht="15.75" customHeight="1">
      <c r="E860" s="116"/>
    </row>
    <row r="861" ht="15.75" customHeight="1">
      <c r="E861" s="116"/>
    </row>
    <row r="862" ht="15.75" customHeight="1">
      <c r="E862" s="116"/>
    </row>
    <row r="863" ht="15.75" customHeight="1">
      <c r="E863" s="116"/>
    </row>
    <row r="864" ht="15.75" customHeight="1">
      <c r="E864" s="116"/>
    </row>
    <row r="865" ht="15.75" customHeight="1">
      <c r="E865" s="116"/>
    </row>
    <row r="866" ht="15.75" customHeight="1">
      <c r="E866" s="116"/>
    </row>
    <row r="867" ht="15.75" customHeight="1">
      <c r="E867" s="116"/>
    </row>
    <row r="868" ht="15.75" customHeight="1">
      <c r="E868" s="116"/>
    </row>
    <row r="869" ht="15.75" customHeight="1">
      <c r="E869" s="116"/>
    </row>
    <row r="870" ht="15.75" customHeight="1">
      <c r="E870" s="116"/>
    </row>
    <row r="871" ht="15.75" customHeight="1">
      <c r="E871" s="116"/>
    </row>
    <row r="872" ht="15.75" customHeight="1">
      <c r="E872" s="116"/>
    </row>
    <row r="873" ht="15.75" customHeight="1">
      <c r="E873" s="116"/>
    </row>
    <row r="874" ht="15.75" customHeight="1">
      <c r="E874" s="116"/>
    </row>
    <row r="875" ht="15.75" customHeight="1">
      <c r="E875" s="116"/>
    </row>
    <row r="876" ht="15.75" customHeight="1">
      <c r="E876" s="116"/>
    </row>
    <row r="877" ht="15.75" customHeight="1">
      <c r="E877" s="116"/>
    </row>
    <row r="878" ht="15.75" customHeight="1">
      <c r="E878" s="116"/>
    </row>
    <row r="879" ht="15.75" customHeight="1">
      <c r="E879" s="116"/>
    </row>
    <row r="880" ht="15.75" customHeight="1">
      <c r="E880" s="116"/>
    </row>
    <row r="881" ht="15.75" customHeight="1">
      <c r="E881" s="116"/>
    </row>
    <row r="882" ht="15.75" customHeight="1">
      <c r="E882" s="116"/>
    </row>
    <row r="883" ht="15.75" customHeight="1">
      <c r="E883" s="116"/>
    </row>
    <row r="884" ht="15.75" customHeight="1">
      <c r="E884" s="116"/>
    </row>
    <row r="885" ht="15.75" customHeight="1">
      <c r="E885" s="116"/>
    </row>
    <row r="886" ht="15.75" customHeight="1">
      <c r="E886" s="116"/>
    </row>
    <row r="887" ht="15.75" customHeight="1">
      <c r="E887" s="116"/>
    </row>
    <row r="888" ht="15.75" customHeight="1">
      <c r="E888" s="116"/>
    </row>
    <row r="889" ht="15.75" customHeight="1">
      <c r="E889" s="116"/>
    </row>
    <row r="890" ht="15.75" customHeight="1">
      <c r="E890" s="116"/>
    </row>
    <row r="891" ht="15.75" customHeight="1">
      <c r="E891" s="116"/>
    </row>
    <row r="892" ht="15.75" customHeight="1">
      <c r="E892" s="116"/>
    </row>
    <row r="893" ht="15.75" customHeight="1">
      <c r="E893" s="116"/>
    </row>
    <row r="894" ht="15.75" customHeight="1">
      <c r="E894" s="116"/>
    </row>
    <row r="895" ht="15.75" customHeight="1">
      <c r="E895" s="116"/>
    </row>
    <row r="896" ht="15.75" customHeight="1">
      <c r="E896" s="116"/>
    </row>
    <row r="897" ht="15.75" customHeight="1">
      <c r="E897" s="116"/>
    </row>
    <row r="898" ht="15.75" customHeight="1">
      <c r="E898" s="116"/>
    </row>
    <row r="899" ht="15.75" customHeight="1">
      <c r="E899" s="116"/>
    </row>
    <row r="900" ht="15.75" customHeight="1">
      <c r="E900" s="116"/>
    </row>
    <row r="901" ht="15.75" customHeight="1">
      <c r="E901" s="116"/>
    </row>
    <row r="902" ht="15.75" customHeight="1">
      <c r="E902" s="116"/>
    </row>
    <row r="903" ht="15.75" customHeight="1">
      <c r="E903" s="116"/>
    </row>
    <row r="904" ht="15.75" customHeight="1">
      <c r="E904" s="116"/>
    </row>
    <row r="905" ht="15.75" customHeight="1">
      <c r="E905" s="116"/>
    </row>
    <row r="906" ht="15.75" customHeight="1">
      <c r="E906" s="116"/>
    </row>
    <row r="907" ht="15.75" customHeight="1">
      <c r="E907" s="116"/>
    </row>
    <row r="908" ht="15.75" customHeight="1">
      <c r="E908" s="116"/>
    </row>
    <row r="909" ht="15.75" customHeight="1">
      <c r="E909" s="116"/>
    </row>
    <row r="910" ht="15.75" customHeight="1">
      <c r="E910" s="116"/>
    </row>
    <row r="911" ht="15.75" customHeight="1">
      <c r="E911" s="116"/>
    </row>
    <row r="912" ht="15.75" customHeight="1">
      <c r="E912" s="116"/>
    </row>
    <row r="913" ht="15.75" customHeight="1">
      <c r="E913" s="116"/>
    </row>
    <row r="914" ht="15.75" customHeight="1">
      <c r="E914" s="116"/>
    </row>
    <row r="915" ht="15.75" customHeight="1">
      <c r="E915" s="116"/>
    </row>
    <row r="916" ht="15.75" customHeight="1">
      <c r="E916" s="116"/>
    </row>
    <row r="917" ht="15.75" customHeight="1">
      <c r="E917" s="116"/>
    </row>
    <row r="918" ht="15.75" customHeight="1">
      <c r="E918" s="116"/>
    </row>
    <row r="919" ht="15.75" customHeight="1">
      <c r="E919" s="116"/>
    </row>
    <row r="920" ht="15.75" customHeight="1">
      <c r="E920" s="116"/>
    </row>
    <row r="921" ht="15.75" customHeight="1">
      <c r="E921" s="116"/>
    </row>
    <row r="922" ht="15.75" customHeight="1">
      <c r="E922" s="116"/>
    </row>
    <row r="923" ht="15.75" customHeight="1">
      <c r="E923" s="116"/>
    </row>
    <row r="924" ht="15.75" customHeight="1">
      <c r="E924" s="116"/>
    </row>
    <row r="925" ht="15.75" customHeight="1">
      <c r="E925" s="116"/>
    </row>
    <row r="926" ht="15.75" customHeight="1">
      <c r="E926" s="116"/>
    </row>
    <row r="927" ht="15.75" customHeight="1">
      <c r="E927" s="116"/>
    </row>
    <row r="928" ht="15.75" customHeight="1">
      <c r="E928" s="116"/>
    </row>
    <row r="929" ht="15.75" customHeight="1">
      <c r="E929" s="116"/>
    </row>
    <row r="930" ht="15.75" customHeight="1">
      <c r="E930" s="116"/>
    </row>
    <row r="931" ht="15.75" customHeight="1">
      <c r="E931" s="116"/>
    </row>
    <row r="932" ht="15.75" customHeight="1">
      <c r="E932" s="116"/>
    </row>
    <row r="933" ht="15.75" customHeight="1">
      <c r="E933" s="116"/>
    </row>
    <row r="934" ht="15.75" customHeight="1">
      <c r="E934" s="116"/>
    </row>
    <row r="935" ht="15.75" customHeight="1">
      <c r="E935" s="116"/>
    </row>
    <row r="936" ht="15.75" customHeight="1">
      <c r="E936" s="116"/>
    </row>
    <row r="937" ht="15.75" customHeight="1">
      <c r="E937" s="116"/>
    </row>
    <row r="938" ht="15.75" customHeight="1">
      <c r="E938" s="116"/>
    </row>
    <row r="939" ht="15.75" customHeight="1">
      <c r="E939" s="116"/>
    </row>
    <row r="940" ht="15.75" customHeight="1">
      <c r="E940" s="116"/>
    </row>
    <row r="941" ht="15.75" customHeight="1">
      <c r="E941" s="116"/>
    </row>
    <row r="942" ht="15.75" customHeight="1">
      <c r="E942" s="116"/>
    </row>
    <row r="943" ht="15.75" customHeight="1">
      <c r="E943" s="116"/>
    </row>
    <row r="944" ht="15.75" customHeight="1">
      <c r="E944" s="116"/>
    </row>
    <row r="945" ht="15.75" customHeight="1">
      <c r="E945" s="116"/>
    </row>
    <row r="946" ht="15.75" customHeight="1">
      <c r="E946" s="116"/>
    </row>
    <row r="947" ht="15.75" customHeight="1">
      <c r="E947" s="116"/>
    </row>
    <row r="948" ht="15.75" customHeight="1">
      <c r="E948" s="116"/>
    </row>
    <row r="949" ht="15.75" customHeight="1">
      <c r="E949" s="116"/>
    </row>
    <row r="950" ht="15.75" customHeight="1">
      <c r="E950" s="116"/>
    </row>
    <row r="951" ht="15.75" customHeight="1">
      <c r="E951" s="116"/>
    </row>
    <row r="952" ht="15.75" customHeight="1">
      <c r="E952" s="116"/>
    </row>
    <row r="953" ht="15.75" customHeight="1">
      <c r="E953" s="116"/>
    </row>
    <row r="954" ht="15.75" customHeight="1">
      <c r="E954" s="116"/>
    </row>
    <row r="955" ht="15.75" customHeight="1">
      <c r="E955" s="116"/>
    </row>
    <row r="956" ht="15.75" customHeight="1">
      <c r="E956" s="116"/>
    </row>
    <row r="957" ht="15.75" customHeight="1">
      <c r="E957" s="116"/>
    </row>
    <row r="958" ht="15.75" customHeight="1">
      <c r="E958" s="116"/>
    </row>
    <row r="959" ht="15.75" customHeight="1">
      <c r="E959" s="116"/>
    </row>
    <row r="960" ht="15.75" customHeight="1">
      <c r="E960" s="116"/>
    </row>
    <row r="961" ht="15.75" customHeight="1">
      <c r="E961" s="116"/>
    </row>
    <row r="962" ht="15.75" customHeight="1">
      <c r="E962" s="116"/>
    </row>
    <row r="963" ht="15.75" customHeight="1">
      <c r="E963" s="116"/>
    </row>
    <row r="964" ht="15.75" customHeight="1">
      <c r="E964" s="116"/>
    </row>
    <row r="965" ht="15.75" customHeight="1">
      <c r="E965" s="116"/>
    </row>
    <row r="966" ht="15.75" customHeight="1">
      <c r="E966" s="116"/>
    </row>
    <row r="967" ht="15.75" customHeight="1">
      <c r="E967" s="116"/>
    </row>
    <row r="968" ht="15.75" customHeight="1">
      <c r="E968" s="116"/>
    </row>
    <row r="969" ht="15.75" customHeight="1">
      <c r="E969" s="116"/>
    </row>
    <row r="970" ht="15.75" customHeight="1">
      <c r="E970" s="116"/>
    </row>
    <row r="971" ht="15.75" customHeight="1">
      <c r="E971" s="116"/>
    </row>
    <row r="972" ht="15.75" customHeight="1">
      <c r="E972" s="116"/>
    </row>
    <row r="973" ht="15.75" customHeight="1">
      <c r="E973" s="116"/>
    </row>
    <row r="974" ht="15.75" customHeight="1">
      <c r="E974" s="116"/>
    </row>
    <row r="975" ht="15.75" customHeight="1">
      <c r="E975" s="116"/>
    </row>
    <row r="976" ht="15.75" customHeight="1">
      <c r="E976" s="116"/>
    </row>
    <row r="977" ht="15.75" customHeight="1">
      <c r="E977" s="116"/>
    </row>
    <row r="978" ht="15.75" customHeight="1">
      <c r="E978" s="116"/>
    </row>
    <row r="979" ht="15.75" customHeight="1">
      <c r="E979" s="116"/>
    </row>
    <row r="980" ht="15.75" customHeight="1">
      <c r="E980" s="116"/>
    </row>
    <row r="981" ht="15.75" customHeight="1">
      <c r="E981" s="116"/>
    </row>
    <row r="982" ht="15.75" customHeight="1">
      <c r="E982" s="116"/>
    </row>
    <row r="983" ht="15.75" customHeight="1">
      <c r="E983" s="116"/>
    </row>
    <row r="984" ht="15.75" customHeight="1">
      <c r="E984" s="116"/>
    </row>
    <row r="985" ht="15.75" customHeight="1">
      <c r="E985" s="116"/>
    </row>
    <row r="986" ht="15.75" customHeight="1">
      <c r="E986" s="116"/>
    </row>
    <row r="987" ht="15.75" customHeight="1">
      <c r="E987" s="116"/>
    </row>
    <row r="988" ht="15.75" customHeight="1">
      <c r="E988" s="116"/>
    </row>
    <row r="989" ht="15.75" customHeight="1">
      <c r="E989" s="116"/>
    </row>
    <row r="990" ht="15.75" customHeight="1">
      <c r="E990" s="116"/>
    </row>
    <row r="991" ht="15.75" customHeight="1">
      <c r="E991" s="116"/>
    </row>
    <row r="992" ht="15.75" customHeight="1">
      <c r="E992" s="116"/>
    </row>
    <row r="993" ht="15.75" customHeight="1">
      <c r="E993" s="116"/>
    </row>
    <row r="994" ht="15.75" customHeight="1">
      <c r="E994" s="116"/>
    </row>
    <row r="995" ht="15.75" customHeight="1">
      <c r="E995" s="116"/>
    </row>
    <row r="996" ht="15.75" customHeight="1">
      <c r="E996" s="116"/>
    </row>
    <row r="997" ht="15.75" customHeight="1">
      <c r="E997" s="116"/>
    </row>
    <row r="998" ht="15.75" customHeight="1">
      <c r="E998" s="116"/>
    </row>
    <row r="999" ht="15.75" customHeight="1">
      <c r="E999" s="116"/>
    </row>
    <row r="1000" ht="15.75" customHeight="1">
      <c r="E1000" s="116"/>
    </row>
  </sheetData>
  <mergeCells count="25">
    <mergeCell ref="A13:A23"/>
    <mergeCell ref="A24:A32"/>
    <mergeCell ref="A33:A39"/>
    <mergeCell ref="A3:A12"/>
    <mergeCell ref="G3:G12"/>
    <mergeCell ref="H3:H12"/>
    <mergeCell ref="I3:I12"/>
    <mergeCell ref="J3:J12"/>
    <mergeCell ref="G13:G23"/>
    <mergeCell ref="J13:J23"/>
    <mergeCell ref="H33:H39"/>
    <mergeCell ref="I33:I39"/>
    <mergeCell ref="G43:G50"/>
    <mergeCell ref="H43:H50"/>
    <mergeCell ref="I43:I50"/>
    <mergeCell ref="J43:J50"/>
    <mergeCell ref="E53:E61"/>
    <mergeCell ref="H13:H23"/>
    <mergeCell ref="I13:I23"/>
    <mergeCell ref="G24:G32"/>
    <mergeCell ref="H24:H32"/>
    <mergeCell ref="I24:I32"/>
    <mergeCell ref="J24:J32"/>
    <mergeCell ref="G33:G39"/>
    <mergeCell ref="J33:J39"/>
  </mergeCells>
  <printOptions/>
  <pageMargins bottom="1.0" footer="0.0" header="0.0" left="0.75" right="0.75" top="1.0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854</v>
      </c>
      <c r="B3" s="7" t="s">
        <v>797</v>
      </c>
      <c r="C3" s="8"/>
      <c r="D3" s="197"/>
      <c r="E3" s="8"/>
      <c r="F3" s="198"/>
      <c r="G3" s="10">
        <f>SUM(F4:F5)</f>
        <v>362850</v>
      </c>
      <c r="H3" s="11">
        <v>9.0</v>
      </c>
      <c r="I3" s="40">
        <f>G3/H3</f>
        <v>40316.66667</v>
      </c>
      <c r="J3" s="13" t="s">
        <v>827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17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855</v>
      </c>
      <c r="C5" s="17">
        <v>1.23</v>
      </c>
      <c r="D5" s="130" t="s">
        <v>9</v>
      </c>
      <c r="E5" s="17">
        <v>295000.0</v>
      </c>
      <c r="F5" s="188">
        <f>E5*C5</f>
        <v>362850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0"/>
      <c r="B6" s="21"/>
      <c r="C6" s="23"/>
      <c r="D6" s="131"/>
      <c r="E6" s="23"/>
      <c r="F6" s="199"/>
      <c r="G6" s="20"/>
      <c r="H6" s="20"/>
      <c r="I6" s="20"/>
      <c r="J6" s="2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00" t="s">
        <v>856</v>
      </c>
      <c r="B7" s="7" t="s">
        <v>814</v>
      </c>
      <c r="C7" s="8"/>
      <c r="D7" s="197"/>
      <c r="E7" s="8"/>
      <c r="F7" s="198"/>
      <c r="G7" s="10">
        <f>SUM(F9:F10)</f>
        <v>800</v>
      </c>
      <c r="H7" s="11">
        <f>SUM(C9:C10)</f>
        <v>0.01</v>
      </c>
      <c r="I7" s="40">
        <f>G7/H7</f>
        <v>80000</v>
      </c>
      <c r="J7" s="13" t="s">
        <v>827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32"/>
      <c r="C8" s="17"/>
      <c r="D8" s="130"/>
      <c r="E8" s="17"/>
      <c r="F8" s="188"/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15" t="s">
        <v>220</v>
      </c>
      <c r="C9" s="17">
        <v>0.005</v>
      </c>
      <c r="D9" s="130" t="s">
        <v>9</v>
      </c>
      <c r="E9" s="17">
        <v>80000.0</v>
      </c>
      <c r="F9" s="188">
        <f t="shared" ref="F9:F10" si="1">E9*C9</f>
        <v>400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15" t="s">
        <v>273</v>
      </c>
      <c r="C10" s="17">
        <v>0.005</v>
      </c>
      <c r="D10" s="130" t="s">
        <v>9</v>
      </c>
      <c r="E10" s="17">
        <v>80000.0</v>
      </c>
      <c r="F10" s="188">
        <f t="shared" si="1"/>
        <v>400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0"/>
      <c r="B11" s="21"/>
      <c r="C11" s="23"/>
      <c r="D11" s="131"/>
      <c r="E11" s="23"/>
      <c r="F11" s="199"/>
      <c r="G11" s="20"/>
      <c r="H11" s="20"/>
      <c r="I11" s="20"/>
      <c r="J11" s="2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6" t="s">
        <v>857</v>
      </c>
      <c r="B12" s="7" t="s">
        <v>826</v>
      </c>
      <c r="C12" s="8"/>
      <c r="D12" s="8"/>
      <c r="E12" s="17"/>
      <c r="F12" s="9"/>
      <c r="G12" s="10" t="str">
        <f>SUM(F14:F19)</f>
        <v>#REF!</v>
      </c>
      <c r="H12" s="11">
        <v>5.0</v>
      </c>
      <c r="I12" s="40" t="str">
        <f>G12/H12</f>
        <v>#REF!</v>
      </c>
      <c r="J12" s="13" t="s">
        <v>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15"/>
      <c r="C13" s="17"/>
      <c r="D13" s="17" t="s">
        <v>9</v>
      </c>
      <c r="E13" s="17" t="str">
        <f t="shared" ref="E13:E19" si="2">VLOOKUP(B13,'[3]GROCERY LIST'!C21:H427,6,0)</f>
        <v>#REF!</v>
      </c>
      <c r="F13" s="18" t="str">
        <f t="shared" ref="F13:F19" si="3">E13*C13</f>
        <v>#REF!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17"/>
      <c r="D14" s="17" t="s">
        <v>9</v>
      </c>
      <c r="E14" s="17" t="str">
        <f t="shared" si="2"/>
        <v>#REF!</v>
      </c>
      <c r="F14" s="18" t="str">
        <f t="shared" si="3"/>
        <v>#REF!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/>
      <c r="C15" s="17"/>
      <c r="D15" s="17" t="s">
        <v>9</v>
      </c>
      <c r="E15" s="17" t="str">
        <f t="shared" si="2"/>
        <v>#REF!</v>
      </c>
      <c r="F15" s="18" t="str">
        <f t="shared" si="3"/>
        <v>#REF!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/>
      <c r="C16" s="17"/>
      <c r="D16" s="17" t="s">
        <v>9</v>
      </c>
      <c r="E16" s="17" t="str">
        <f t="shared" si="2"/>
        <v>#REF!</v>
      </c>
      <c r="F16" s="18" t="str">
        <f t="shared" si="3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/>
      <c r="C17" s="17"/>
      <c r="D17" s="17" t="s">
        <v>9</v>
      </c>
      <c r="E17" s="17" t="str">
        <f t="shared" si="2"/>
        <v>#REF!</v>
      </c>
      <c r="F17" s="18" t="str">
        <f t="shared" si="3"/>
        <v>#REF!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17"/>
      <c r="D18" s="17" t="s">
        <v>9</v>
      </c>
      <c r="E18" s="17" t="str">
        <f t="shared" si="2"/>
        <v>#REF!</v>
      </c>
      <c r="F18" s="18" t="str">
        <f t="shared" si="3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2"/>
      <c r="C19" s="17"/>
      <c r="D19" s="17" t="s">
        <v>9</v>
      </c>
      <c r="E19" s="17" t="str">
        <f t="shared" si="2"/>
        <v>#REF!</v>
      </c>
      <c r="F19" s="18" t="str">
        <f t="shared" si="3"/>
        <v>#REF!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0"/>
      <c r="B20" s="21"/>
      <c r="C20" s="23"/>
      <c r="D20" s="23"/>
      <c r="E20" s="23"/>
      <c r="F20" s="24"/>
      <c r="G20" s="20"/>
      <c r="H20" s="20"/>
      <c r="I20" s="20"/>
      <c r="J20" s="2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133"/>
      <c r="C21" s="3"/>
      <c r="D21" s="3"/>
      <c r="E21" s="3"/>
      <c r="F21" s="1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57"/>
      <c r="B22" s="2"/>
      <c r="C22" s="3"/>
      <c r="D22" s="3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55"/>
      <c r="B23" s="56"/>
      <c r="C23" s="57" t="s">
        <v>0</v>
      </c>
      <c r="D23" s="57" t="s">
        <v>1</v>
      </c>
      <c r="E23" s="57" t="s">
        <v>2</v>
      </c>
      <c r="F23" s="58" t="s">
        <v>3</v>
      </c>
      <c r="G23" s="59" t="s">
        <v>4</v>
      </c>
      <c r="H23" s="60" t="s">
        <v>79</v>
      </c>
      <c r="I23" s="61" t="s">
        <v>80</v>
      </c>
      <c r="J23" s="61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ht="15.75" customHeight="1">
      <c r="A24" s="157"/>
      <c r="B24" s="63"/>
      <c r="C24" s="64"/>
      <c r="D24" s="64"/>
      <c r="E24" s="64"/>
      <c r="F24" s="65"/>
      <c r="G24" s="66">
        <f>SUM(F25:F28)</f>
        <v>144875</v>
      </c>
      <c r="H24" s="67">
        <v>0.3</v>
      </c>
      <c r="I24" s="68">
        <f>(G24/H24)</f>
        <v>482916.6667</v>
      </c>
      <c r="J24" s="68">
        <f>I24*1.05</f>
        <v>507062.5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57"/>
      <c r="B25" s="69" t="str">
        <f>A3</f>
        <v>CUTTLE FISH</v>
      </c>
      <c r="C25" s="64">
        <v>1.5</v>
      </c>
      <c r="D25" s="64" t="s">
        <v>827</v>
      </c>
      <c r="E25" s="72">
        <f>I3</f>
        <v>40316.66667</v>
      </c>
      <c r="F25" s="73">
        <f t="shared" ref="F25:F28" si="4">E25*C25</f>
        <v>60475</v>
      </c>
      <c r="G25" s="70"/>
      <c r="H25" s="70"/>
      <c r="I25" s="71"/>
      <c r="J25" s="7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57"/>
      <c r="B26" s="69" t="s">
        <v>858</v>
      </c>
      <c r="C26" s="64">
        <v>0.025</v>
      </c>
      <c r="D26" s="64" t="s">
        <v>9</v>
      </c>
      <c r="E26" s="72">
        <v>80000.0</v>
      </c>
      <c r="F26" s="73">
        <f t="shared" si="4"/>
        <v>2000</v>
      </c>
      <c r="G26" s="70"/>
      <c r="H26" s="70"/>
      <c r="I26" s="71"/>
      <c r="J26" s="7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7"/>
      <c r="B27" s="69" t="str">
        <f>A7</f>
        <v>MIXED FRESH HERB</v>
      </c>
      <c r="C27" s="64">
        <v>1.0</v>
      </c>
      <c r="D27" s="64" t="s">
        <v>827</v>
      </c>
      <c r="E27" s="72">
        <f>I7</f>
        <v>80000</v>
      </c>
      <c r="F27" s="73">
        <f t="shared" si="4"/>
        <v>80000</v>
      </c>
      <c r="G27" s="70"/>
      <c r="H27" s="70"/>
      <c r="I27" s="71"/>
      <c r="J27" s="7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57"/>
      <c r="B28" s="69" t="str">
        <f>A12</f>
        <v>GINGER DRESSING</v>
      </c>
      <c r="C28" s="64">
        <v>0.02</v>
      </c>
      <c r="D28" s="64" t="s">
        <v>9</v>
      </c>
      <c r="E28" s="72">
        <v>120000.0</v>
      </c>
      <c r="F28" s="73">
        <f t="shared" si="4"/>
        <v>2400</v>
      </c>
      <c r="G28" s="70"/>
      <c r="H28" s="70"/>
      <c r="I28" s="71"/>
      <c r="J28" s="7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57"/>
      <c r="B29" s="74"/>
      <c r="C29" s="75"/>
      <c r="D29" s="75"/>
      <c r="E29" s="75"/>
      <c r="F29" s="76"/>
      <c r="G29" s="77"/>
      <c r="H29" s="77"/>
      <c r="I29" s="78"/>
      <c r="J29" s="7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/>
    <row r="31" ht="15.75" customHeight="1"/>
    <row r="32" ht="15.75" customHeight="1"/>
    <row r="33" ht="15.75" customHeight="1">
      <c r="F33" s="2" t="s">
        <v>811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7:A11"/>
    <mergeCell ref="A12:A20"/>
    <mergeCell ref="A3:A6"/>
    <mergeCell ref="G3:G6"/>
    <mergeCell ref="H3:H6"/>
    <mergeCell ref="I3:I6"/>
    <mergeCell ref="J3:J6"/>
    <mergeCell ref="G7:G11"/>
    <mergeCell ref="J7:J11"/>
    <mergeCell ref="H24:H29"/>
    <mergeCell ref="I24:I29"/>
    <mergeCell ref="H7:H11"/>
    <mergeCell ref="I7:I11"/>
    <mergeCell ref="G12:G20"/>
    <mergeCell ref="H12:H20"/>
    <mergeCell ref="I12:I20"/>
    <mergeCell ref="J12:J20"/>
    <mergeCell ref="G24:G29"/>
    <mergeCell ref="J24:J29"/>
  </mergeCells>
  <printOptions/>
  <pageMargins bottom="1.0" footer="0.0" header="0.0" left="0.75" right="0.75" top="1.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B3" s="7" t="s">
        <v>797</v>
      </c>
      <c r="C3" s="8"/>
      <c r="D3" s="197"/>
      <c r="E3" s="8"/>
      <c r="F3" s="198"/>
      <c r="G3" s="10" t="str">
        <f>SUM(F4:F18)</f>
        <v>#REF!</v>
      </c>
      <c r="H3" s="11"/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 t="s">
        <v>9</v>
      </c>
      <c r="E4" s="17" t="str">
        <f t="shared" ref="E4:E13" si="1">VLOOKUP(B4,'[3]GROCERY LIST'!C2:H409,6,0)</f>
        <v>#REF!</v>
      </c>
      <c r="F4" s="188" t="str">
        <f t="shared" ref="F4:F18" si="2">E4*C4</f>
        <v>#REF!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/>
      <c r="C5" s="17"/>
      <c r="D5" s="130" t="s">
        <v>9</v>
      </c>
      <c r="E5" s="17" t="str">
        <f t="shared" si="1"/>
        <v>#REF!</v>
      </c>
      <c r="F5" s="188" t="str">
        <f t="shared" si="2"/>
        <v>#REF!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/>
      <c r="C6" s="17"/>
      <c r="D6" s="130" t="s">
        <v>9</v>
      </c>
      <c r="E6" s="17" t="str">
        <f t="shared" si="1"/>
        <v>#REF!</v>
      </c>
      <c r="F6" s="188" t="str">
        <f t="shared" si="2"/>
        <v>#REF!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/>
      <c r="C7" s="17"/>
      <c r="D7" s="130" t="s">
        <v>9</v>
      </c>
      <c r="E7" s="17" t="str">
        <f t="shared" si="1"/>
        <v>#REF!</v>
      </c>
      <c r="F7" s="188" t="str">
        <f t="shared" si="2"/>
        <v>#REF!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/>
      <c r="C8" s="17"/>
      <c r="D8" s="130" t="s">
        <v>9</v>
      </c>
      <c r="E8" s="17" t="str">
        <f t="shared" si="1"/>
        <v>#REF!</v>
      </c>
      <c r="F8" s="188" t="str">
        <f t="shared" si="2"/>
        <v>#REF!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/>
      <c r="C9" s="17"/>
      <c r="D9" s="130" t="s">
        <v>9</v>
      </c>
      <c r="E9" s="17" t="str">
        <f t="shared" si="1"/>
        <v>#REF!</v>
      </c>
      <c r="F9" s="188" t="str">
        <f t="shared" si="2"/>
        <v>#REF!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/>
      <c r="C10" s="17"/>
      <c r="D10" s="130" t="s">
        <v>9</v>
      </c>
      <c r="E10" s="17" t="str">
        <f t="shared" si="1"/>
        <v>#REF!</v>
      </c>
      <c r="F10" s="188" t="str">
        <f t="shared" si="2"/>
        <v>#REF!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/>
      <c r="C11" s="17"/>
      <c r="D11" s="130" t="s">
        <v>9</v>
      </c>
      <c r="E11" s="17" t="str">
        <f t="shared" si="1"/>
        <v>#REF!</v>
      </c>
      <c r="F11" s="188" t="str">
        <f t="shared" si="2"/>
        <v>#REF!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/>
      <c r="C12" s="17"/>
      <c r="D12" s="130" t="s">
        <v>9</v>
      </c>
      <c r="E12" s="17" t="str">
        <f t="shared" si="1"/>
        <v>#REF!</v>
      </c>
      <c r="F12" s="188" t="str">
        <f t="shared" si="2"/>
        <v>#REF!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/>
      <c r="C13" s="17"/>
      <c r="D13" s="130" t="s">
        <v>9</v>
      </c>
      <c r="E13" s="17" t="str">
        <f t="shared" si="1"/>
        <v>#REF!</v>
      </c>
      <c r="F13" s="188" t="str">
        <f t="shared" si="2"/>
        <v>#REF!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17"/>
      <c r="D14" s="130" t="s">
        <v>9</v>
      </c>
      <c r="E14" s="17" t="str">
        <f t="shared" ref="E14:E16" si="3">VLOOKUP(B14,'[3]GROCERY LIST'!C5:H412,6,0)</f>
        <v>#REF!</v>
      </c>
      <c r="F14" s="188" t="str">
        <f t="shared" si="2"/>
        <v>#REF!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/>
      <c r="C15" s="17"/>
      <c r="D15" s="130" t="s">
        <v>9</v>
      </c>
      <c r="E15" s="17" t="str">
        <f t="shared" si="3"/>
        <v>#REF!</v>
      </c>
      <c r="F15" s="188" t="str">
        <f t="shared" si="2"/>
        <v>#REF!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/>
      <c r="C16" s="17"/>
      <c r="D16" s="130" t="s">
        <v>9</v>
      </c>
      <c r="E16" s="17" t="str">
        <f t="shared" si="3"/>
        <v>#REF!</v>
      </c>
      <c r="F16" s="188" t="str">
        <f t="shared" si="2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/>
      <c r="C17" s="17"/>
      <c r="D17" s="130" t="s">
        <v>9</v>
      </c>
      <c r="E17" s="17" t="str">
        <f t="shared" ref="E17:E18" si="4">VLOOKUP(B17,'[3]GROCERY LIST'!C3:H410,6,0)</f>
        <v>#REF!</v>
      </c>
      <c r="F17" s="188" t="str">
        <f t="shared" si="2"/>
        <v>#REF!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17"/>
      <c r="D18" s="130" t="s">
        <v>9</v>
      </c>
      <c r="E18" s="17" t="str">
        <f t="shared" si="4"/>
        <v>#REF!</v>
      </c>
      <c r="F18" s="188" t="str">
        <f t="shared" si="2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3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00" t="s">
        <v>859</v>
      </c>
      <c r="B20" s="7" t="s">
        <v>814</v>
      </c>
      <c r="C20" s="8"/>
      <c r="D20" s="197"/>
      <c r="E20" s="8"/>
      <c r="F20" s="198"/>
      <c r="G20" s="10" t="str">
        <f>SUM(F22:F31)</f>
        <v>#REF!</v>
      </c>
      <c r="H20" s="11">
        <f>SUM(C22:C31)</f>
        <v>0</v>
      </c>
      <c r="I20" s="40" t="str">
        <f>G20/H20</f>
        <v>#REF!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32"/>
      <c r="C21" s="17"/>
      <c r="D21" s="130"/>
      <c r="E21" s="17"/>
      <c r="F21" s="18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32"/>
      <c r="C22" s="17"/>
      <c r="D22" s="130" t="s">
        <v>9</v>
      </c>
      <c r="E22" s="17"/>
      <c r="F22" s="188"/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32"/>
      <c r="C23" s="17"/>
      <c r="D23" s="130" t="s">
        <v>9</v>
      </c>
      <c r="E23" s="17" t="str">
        <f t="shared" ref="E23:E31" si="5">VLOOKUP(B23,'[3]GROCERY LIST'!C10:H416,6,0)</f>
        <v>#REF!</v>
      </c>
      <c r="F23" s="188" t="str">
        <f t="shared" ref="F23:F31" si="6">E23*C23</f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32"/>
      <c r="C24" s="17"/>
      <c r="D24" s="130" t="s">
        <v>9</v>
      </c>
      <c r="E24" s="17" t="str">
        <f t="shared" si="5"/>
        <v>#REF!</v>
      </c>
      <c r="F24" s="188" t="str">
        <f t="shared" si="6"/>
        <v>#REF!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2"/>
      <c r="C25" s="17"/>
      <c r="D25" s="130" t="s">
        <v>9</v>
      </c>
      <c r="E25" s="17" t="str">
        <f t="shared" si="5"/>
        <v>#REF!</v>
      </c>
      <c r="F25" s="188" t="str">
        <f t="shared" si="6"/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32"/>
      <c r="C26" s="17"/>
      <c r="D26" s="130" t="s">
        <v>9</v>
      </c>
      <c r="E26" s="17" t="str">
        <f t="shared" si="5"/>
        <v>#REF!</v>
      </c>
      <c r="F26" s="188" t="str">
        <f t="shared" si="6"/>
        <v>#REF!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2"/>
      <c r="C27" s="17"/>
      <c r="D27" s="130" t="s">
        <v>9</v>
      </c>
      <c r="E27" s="17" t="str">
        <f t="shared" si="5"/>
        <v>#REF!</v>
      </c>
      <c r="F27" s="188" t="str">
        <f t="shared" si="6"/>
        <v>#REF!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2"/>
      <c r="C28" s="17"/>
      <c r="D28" s="130" t="s">
        <v>9</v>
      </c>
      <c r="E28" s="17" t="str">
        <f t="shared" si="5"/>
        <v>#REF!</v>
      </c>
      <c r="F28" s="188" t="str">
        <f t="shared" si="6"/>
        <v>#REF!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30"/>
      <c r="C29" s="17"/>
      <c r="D29" s="130" t="s">
        <v>9</v>
      </c>
      <c r="E29" s="17" t="str">
        <f t="shared" si="5"/>
        <v>#REF!</v>
      </c>
      <c r="F29" s="188" t="str">
        <f t="shared" si="6"/>
        <v>#REF!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30"/>
      <c r="C30" s="17"/>
      <c r="D30" s="130" t="s">
        <v>9</v>
      </c>
      <c r="E30" s="17" t="str">
        <f t="shared" si="5"/>
        <v>#REF!</v>
      </c>
      <c r="F30" s="188" t="str">
        <f t="shared" si="6"/>
        <v>#REF!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30"/>
      <c r="C31" s="17"/>
      <c r="D31" s="130" t="s">
        <v>9</v>
      </c>
      <c r="E31" s="17" t="str">
        <f t="shared" si="5"/>
        <v>#REF!</v>
      </c>
      <c r="F31" s="188" t="str">
        <f t="shared" si="6"/>
        <v>#REF!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0"/>
      <c r="B32" s="21"/>
      <c r="C32" s="23"/>
      <c r="D32" s="131"/>
      <c r="E32" s="23"/>
      <c r="F32" s="199"/>
      <c r="G32" s="20"/>
      <c r="H32" s="20"/>
      <c r="I32" s="20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6" t="s">
        <v>860</v>
      </c>
      <c r="B33" s="7" t="s">
        <v>826</v>
      </c>
      <c r="C33" s="8"/>
      <c r="D33" s="8"/>
      <c r="E33" s="17"/>
      <c r="F33" s="9"/>
      <c r="G33" s="10" t="str">
        <f>SUM(F35:F37)</f>
        <v>#REF!</v>
      </c>
      <c r="H33" s="10">
        <f>SUM(C35:C37)</f>
        <v>0.23</v>
      </c>
      <c r="I33" s="40" t="str">
        <f>G33/H33</f>
        <v>#REF!</v>
      </c>
      <c r="J33" s="13" t="s">
        <v>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5"/>
      <c r="C34" s="17"/>
      <c r="D34" s="17"/>
      <c r="E34" s="17"/>
      <c r="F34" s="18"/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2" t="s">
        <v>861</v>
      </c>
      <c r="C35" s="17">
        <v>0.2</v>
      </c>
      <c r="D35" s="17" t="s">
        <v>9</v>
      </c>
      <c r="E35" s="17">
        <v>25000.0</v>
      </c>
      <c r="F35" s="18">
        <f t="shared" ref="F35:F37" si="7">E35*C35</f>
        <v>5000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2" t="s">
        <v>219</v>
      </c>
      <c r="C36" s="17">
        <v>0.02</v>
      </c>
      <c r="D36" s="17" t="s">
        <v>9</v>
      </c>
      <c r="E36" s="17" t="str">
        <f>VLOOKUP(B36,'[3]GROCERY LIST'!C23:H429,6,0)</f>
        <v>#REF!</v>
      </c>
      <c r="F36" s="18" t="str">
        <f t="shared" si="7"/>
        <v>#REF!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2" t="s">
        <v>862</v>
      </c>
      <c r="C37" s="17">
        <v>0.01</v>
      </c>
      <c r="D37" s="17" t="s">
        <v>9</v>
      </c>
      <c r="E37" s="17">
        <v>250000.0</v>
      </c>
      <c r="F37" s="18">
        <f t="shared" si="7"/>
        <v>2500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0"/>
      <c r="B38" s="21"/>
      <c r="C38" s="23"/>
      <c r="D38" s="23"/>
      <c r="E38" s="23"/>
      <c r="F38" s="24"/>
      <c r="G38" s="20"/>
      <c r="H38" s="20"/>
      <c r="I38" s="20"/>
      <c r="J38" s="2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133"/>
      <c r="C39" s="3"/>
      <c r="D39" s="3"/>
      <c r="E39" s="3"/>
      <c r="F39" s="1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55"/>
      <c r="B41" s="56"/>
      <c r="C41" s="57" t="s">
        <v>0</v>
      </c>
      <c r="D41" s="57" t="s">
        <v>1</v>
      </c>
      <c r="E41" s="57" t="s">
        <v>2</v>
      </c>
      <c r="F41" s="58" t="s">
        <v>3</v>
      </c>
      <c r="G41" s="59" t="s">
        <v>4</v>
      </c>
      <c r="H41" s="60" t="s">
        <v>79</v>
      </c>
      <c r="I41" s="61" t="s">
        <v>80</v>
      </c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ht="15.75" customHeight="1">
      <c r="A42" s="157"/>
      <c r="B42" s="63"/>
      <c r="C42" s="64"/>
      <c r="D42" s="64"/>
      <c r="E42" s="64"/>
      <c r="F42" s="65"/>
      <c r="G42" s="66" t="str">
        <f>SUM(F43:F47)</f>
        <v>#REF!</v>
      </c>
      <c r="H42" s="67">
        <v>0.3</v>
      </c>
      <c r="I42" s="68" t="str">
        <f>(G42/H42)</f>
        <v>#REF!</v>
      </c>
      <c r="J42" s="68" t="str">
        <f>I42*1.05</f>
        <v>#REF!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69" t="s">
        <v>863</v>
      </c>
      <c r="C43" s="64">
        <v>0.075</v>
      </c>
      <c r="D43" s="64" t="s">
        <v>9</v>
      </c>
      <c r="E43" s="202">
        <v>75000.0</v>
      </c>
      <c r="F43" s="206">
        <f t="shared" ref="F43:F48" si="8">E43*C43</f>
        <v>5625</v>
      </c>
      <c r="G43" s="70"/>
      <c r="H43" s="70"/>
      <c r="I43" s="71"/>
      <c r="J43" s="7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9" t="str">
        <f>A33</f>
        <v>RICE POWDER</v>
      </c>
      <c r="C44" s="64">
        <v>0.01</v>
      </c>
      <c r="D44" s="64" t="s">
        <v>9</v>
      </c>
      <c r="E44" s="202" t="str">
        <f>I33</f>
        <v>#REF!</v>
      </c>
      <c r="F44" s="206" t="str">
        <f t="shared" si="8"/>
        <v>#REF!</v>
      </c>
      <c r="G44" s="70"/>
      <c r="H44" s="70"/>
      <c r="I44" s="71"/>
      <c r="J44" s="7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69" t="str">
        <f>A20</f>
        <v>TOMATO DRESSING</v>
      </c>
      <c r="C45" s="64">
        <v>0.02</v>
      </c>
      <c r="D45" s="64" t="s">
        <v>9</v>
      </c>
      <c r="E45" s="202">
        <v>120000.0</v>
      </c>
      <c r="F45" s="206">
        <f t="shared" si="8"/>
        <v>2400</v>
      </c>
      <c r="G45" s="70"/>
      <c r="H45" s="70"/>
      <c r="I45" s="71"/>
      <c r="J45" s="7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 t="s">
        <v>864</v>
      </c>
      <c r="C46" s="64">
        <v>0.02</v>
      </c>
      <c r="D46" s="64" t="s">
        <v>9</v>
      </c>
      <c r="E46" s="202">
        <v>60000.0</v>
      </c>
      <c r="F46" s="206">
        <f t="shared" si="8"/>
        <v>1200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 t="s">
        <v>865</v>
      </c>
      <c r="C47" s="64">
        <v>0.005</v>
      </c>
      <c r="D47" s="64" t="s">
        <v>9</v>
      </c>
      <c r="E47" s="202">
        <v>80000.0</v>
      </c>
      <c r="F47" s="206">
        <f t="shared" si="8"/>
        <v>400</v>
      </c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105" t="s">
        <v>866</v>
      </c>
      <c r="C48" s="64">
        <v>0.01</v>
      </c>
      <c r="D48" s="64" t="s">
        <v>819</v>
      </c>
      <c r="E48" s="202">
        <v>100000.0</v>
      </c>
      <c r="F48" s="206">
        <f t="shared" si="8"/>
        <v>1000</v>
      </c>
      <c r="G48" s="70"/>
      <c r="H48" s="70"/>
      <c r="I48" s="71"/>
      <c r="J48" s="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74"/>
      <c r="C49" s="75"/>
      <c r="D49" s="75"/>
      <c r="E49" s="75"/>
      <c r="F49" s="76"/>
      <c r="G49" s="77"/>
      <c r="H49" s="77"/>
      <c r="I49" s="78"/>
      <c r="J49" s="7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56"/>
      <c r="C51" s="57" t="s">
        <v>805</v>
      </c>
      <c r="D51" s="57" t="s">
        <v>1</v>
      </c>
      <c r="E51" s="59" t="s">
        <v>806</v>
      </c>
      <c r="F51" s="58" t="s">
        <v>3</v>
      </c>
      <c r="G51" s="57" t="s">
        <v>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63" t="str">
        <f>B42</f>
        <v/>
      </c>
      <c r="C52" s="64"/>
      <c r="D52" s="64"/>
      <c r="E52" s="195">
        <v>80.0</v>
      </c>
      <c r="F52" s="65"/>
      <c r="G52" s="6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69"/>
      <c r="C53" s="64"/>
      <c r="D53" s="64"/>
      <c r="E53" s="70"/>
      <c r="F53" s="65"/>
      <c r="G53" s="6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69" t="s">
        <v>807</v>
      </c>
      <c r="C54" s="64">
        <v>0.02</v>
      </c>
      <c r="D54" s="64" t="s">
        <v>9</v>
      </c>
      <c r="E54" s="70"/>
      <c r="F54" s="65">
        <f>C54*E52</f>
        <v>1.6</v>
      </c>
      <c r="G54" s="64" t="s">
        <v>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 t="s">
        <v>808</v>
      </c>
      <c r="C55" s="64">
        <v>0.01</v>
      </c>
      <c r="D55" s="64" t="s">
        <v>9</v>
      </c>
      <c r="E55" s="70"/>
      <c r="F55" s="65">
        <f>C55*E52</f>
        <v>0.8</v>
      </c>
      <c r="G55" s="64" t="s">
        <v>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 t="s">
        <v>809</v>
      </c>
      <c r="C56" s="64">
        <v>0.02</v>
      </c>
      <c r="D56" s="64" t="s">
        <v>9</v>
      </c>
      <c r="E56" s="70"/>
      <c r="F56" s="65">
        <f>C56*E52</f>
        <v>1.6</v>
      </c>
      <c r="G56" s="64" t="s">
        <v>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 t="s">
        <v>810</v>
      </c>
      <c r="C57" s="64">
        <v>0.01</v>
      </c>
      <c r="D57" s="64" t="s">
        <v>9</v>
      </c>
      <c r="E57" s="70"/>
      <c r="F57" s="65">
        <f>C57*E52</f>
        <v>0.8</v>
      </c>
      <c r="G57" s="64" t="s">
        <v>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 t="s">
        <v>29</v>
      </c>
      <c r="C58" s="64">
        <v>0.002</v>
      </c>
      <c r="D58" s="64" t="s">
        <v>9</v>
      </c>
      <c r="E58" s="70"/>
      <c r="F58" s="65">
        <f>C58*E52</f>
        <v>0.16</v>
      </c>
      <c r="G58" s="64" t="s">
        <v>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/>
      <c r="C59" s="64"/>
      <c r="D59" s="64"/>
      <c r="E59" s="70"/>
      <c r="F59" s="196"/>
      <c r="G59" s="6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74"/>
      <c r="C60" s="75"/>
      <c r="D60" s="75"/>
      <c r="E60" s="77"/>
      <c r="F60" s="76"/>
      <c r="G60" s="7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/>
    <row r="62" ht="15.75" customHeight="1"/>
    <row r="63" ht="15.75" customHeight="1"/>
    <row r="64" ht="15.75" customHeight="1"/>
    <row r="65" ht="15.75" customHeight="1">
      <c r="F65" s="2" t="s">
        <v>811</v>
      </c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20:A32"/>
    <mergeCell ref="A33:A38"/>
    <mergeCell ref="A3:A19"/>
    <mergeCell ref="G3:G19"/>
    <mergeCell ref="H3:H19"/>
    <mergeCell ref="I3:I19"/>
    <mergeCell ref="J3:J19"/>
    <mergeCell ref="G20:G32"/>
    <mergeCell ref="J20:J32"/>
    <mergeCell ref="H42:H49"/>
    <mergeCell ref="I42:I49"/>
    <mergeCell ref="E52:E60"/>
    <mergeCell ref="H20:H32"/>
    <mergeCell ref="I20:I32"/>
    <mergeCell ref="G33:G38"/>
    <mergeCell ref="H33:H38"/>
    <mergeCell ref="I33:I38"/>
    <mergeCell ref="J33:J38"/>
    <mergeCell ref="G42:G49"/>
    <mergeCell ref="J42:J49"/>
  </mergeCells>
  <printOptions/>
  <pageMargins bottom="1.0" footer="0.0" header="0.0" left="0.75" right="0.75" top="1.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867</v>
      </c>
      <c r="B3" s="7" t="s">
        <v>797</v>
      </c>
      <c r="C3" s="8"/>
      <c r="D3" s="197"/>
      <c r="E3" s="8"/>
      <c r="F3" s="198"/>
      <c r="G3" s="10" t="str">
        <f>SUM(F4:F18)</f>
        <v>#REF!</v>
      </c>
      <c r="H3" s="11"/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 t="s">
        <v>9</v>
      </c>
      <c r="E4" s="17" t="str">
        <f t="shared" ref="E4:E13" si="1">VLOOKUP(B4,'[3]GROCERY LIST'!C2:H409,6,0)</f>
        <v>#REF!</v>
      </c>
      <c r="F4" s="188" t="str">
        <f t="shared" ref="F4:F18" si="2">E4*C4</f>
        <v>#REF!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/>
      <c r="C5" s="17"/>
      <c r="D5" s="130" t="s">
        <v>9</v>
      </c>
      <c r="E5" s="17" t="str">
        <f t="shared" si="1"/>
        <v>#REF!</v>
      </c>
      <c r="F5" s="188" t="str">
        <f t="shared" si="2"/>
        <v>#REF!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/>
      <c r="C6" s="17"/>
      <c r="D6" s="130" t="s">
        <v>9</v>
      </c>
      <c r="E6" s="17" t="str">
        <f t="shared" si="1"/>
        <v>#REF!</v>
      </c>
      <c r="F6" s="188" t="str">
        <f t="shared" si="2"/>
        <v>#REF!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/>
      <c r="C7" s="17"/>
      <c r="D7" s="130" t="s">
        <v>9</v>
      </c>
      <c r="E7" s="17" t="str">
        <f t="shared" si="1"/>
        <v>#REF!</v>
      </c>
      <c r="F7" s="188" t="str">
        <f t="shared" si="2"/>
        <v>#REF!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/>
      <c r="C8" s="17"/>
      <c r="D8" s="130" t="s">
        <v>9</v>
      </c>
      <c r="E8" s="17" t="str">
        <f t="shared" si="1"/>
        <v>#REF!</v>
      </c>
      <c r="F8" s="188" t="str">
        <f t="shared" si="2"/>
        <v>#REF!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/>
      <c r="C9" s="17"/>
      <c r="D9" s="130" t="s">
        <v>9</v>
      </c>
      <c r="E9" s="17" t="str">
        <f t="shared" si="1"/>
        <v>#REF!</v>
      </c>
      <c r="F9" s="188" t="str">
        <f t="shared" si="2"/>
        <v>#REF!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/>
      <c r="C10" s="17"/>
      <c r="D10" s="130" t="s">
        <v>9</v>
      </c>
      <c r="E10" s="17" t="str">
        <f t="shared" si="1"/>
        <v>#REF!</v>
      </c>
      <c r="F10" s="188" t="str">
        <f t="shared" si="2"/>
        <v>#REF!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/>
      <c r="C11" s="17"/>
      <c r="D11" s="130" t="s">
        <v>9</v>
      </c>
      <c r="E11" s="17" t="str">
        <f t="shared" si="1"/>
        <v>#REF!</v>
      </c>
      <c r="F11" s="188" t="str">
        <f t="shared" si="2"/>
        <v>#REF!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/>
      <c r="C12" s="17"/>
      <c r="D12" s="130" t="s">
        <v>9</v>
      </c>
      <c r="E12" s="17" t="str">
        <f t="shared" si="1"/>
        <v>#REF!</v>
      </c>
      <c r="F12" s="188" t="str">
        <f t="shared" si="2"/>
        <v>#REF!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/>
      <c r="C13" s="17"/>
      <c r="D13" s="130" t="s">
        <v>9</v>
      </c>
      <c r="E13" s="17" t="str">
        <f t="shared" si="1"/>
        <v>#REF!</v>
      </c>
      <c r="F13" s="188" t="str">
        <f t="shared" si="2"/>
        <v>#REF!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17"/>
      <c r="D14" s="130" t="s">
        <v>9</v>
      </c>
      <c r="E14" s="17" t="str">
        <f t="shared" ref="E14:E16" si="3">VLOOKUP(B14,'[3]GROCERY LIST'!C5:H412,6,0)</f>
        <v>#REF!</v>
      </c>
      <c r="F14" s="188" t="str">
        <f t="shared" si="2"/>
        <v>#REF!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/>
      <c r="C15" s="17"/>
      <c r="D15" s="130" t="s">
        <v>9</v>
      </c>
      <c r="E15" s="17" t="str">
        <f t="shared" si="3"/>
        <v>#REF!</v>
      </c>
      <c r="F15" s="188" t="str">
        <f t="shared" si="2"/>
        <v>#REF!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/>
      <c r="C16" s="17"/>
      <c r="D16" s="130" t="s">
        <v>9</v>
      </c>
      <c r="E16" s="17" t="str">
        <f t="shared" si="3"/>
        <v>#REF!</v>
      </c>
      <c r="F16" s="188" t="str">
        <f t="shared" si="2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/>
      <c r="C17" s="17"/>
      <c r="D17" s="130" t="s">
        <v>9</v>
      </c>
      <c r="E17" s="17" t="str">
        <f t="shared" ref="E17:E18" si="4">VLOOKUP(B17,'[3]GROCERY LIST'!C3:H410,6,0)</f>
        <v>#REF!</v>
      </c>
      <c r="F17" s="188" t="str">
        <f t="shared" si="2"/>
        <v>#REF!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17"/>
      <c r="D18" s="130" t="s">
        <v>9</v>
      </c>
      <c r="E18" s="17" t="str">
        <f t="shared" si="4"/>
        <v>#REF!</v>
      </c>
      <c r="F18" s="188" t="str">
        <f t="shared" si="2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3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00" t="s">
        <v>868</v>
      </c>
      <c r="B20" s="7" t="s">
        <v>814</v>
      </c>
      <c r="C20" s="8"/>
      <c r="D20" s="197"/>
      <c r="E20" s="8"/>
      <c r="F20" s="198"/>
      <c r="G20" s="10" t="str">
        <f>SUM(F22:F25)</f>
        <v>#REF!</v>
      </c>
      <c r="H20" s="11">
        <v>1.0</v>
      </c>
      <c r="I20" s="40" t="str">
        <f>G20/H20</f>
        <v>#REF!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32"/>
      <c r="C21" s="17"/>
      <c r="D21" s="130"/>
      <c r="E21" s="17"/>
      <c r="F21" s="18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15" t="s">
        <v>869</v>
      </c>
      <c r="C22" s="17">
        <v>0.04</v>
      </c>
      <c r="D22" s="130" t="s">
        <v>9</v>
      </c>
      <c r="E22" s="17">
        <v>2350000.0</v>
      </c>
      <c r="F22" s="188">
        <f t="shared" ref="F22:F25" si="5">E22*C22</f>
        <v>94000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15" t="s">
        <v>870</v>
      </c>
      <c r="C23" s="17">
        <v>0.02</v>
      </c>
      <c r="D23" s="130" t="s">
        <v>9</v>
      </c>
      <c r="E23" s="18" t="str">
        <f>I27</f>
        <v>#REF!</v>
      </c>
      <c r="F23" s="188" t="str">
        <f t="shared" si="5"/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207" t="s">
        <v>871</v>
      </c>
      <c r="C24" s="17">
        <v>0.01</v>
      </c>
      <c r="D24" s="130" t="s">
        <v>9</v>
      </c>
      <c r="E24" s="17">
        <v>70000.0</v>
      </c>
      <c r="F24" s="188">
        <f t="shared" si="5"/>
        <v>700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207" t="s">
        <v>161</v>
      </c>
      <c r="C25" s="17">
        <v>0.005</v>
      </c>
      <c r="D25" s="130" t="s">
        <v>9</v>
      </c>
      <c r="E25" s="17">
        <v>70000.0</v>
      </c>
      <c r="F25" s="188">
        <f t="shared" si="5"/>
        <v>350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0"/>
      <c r="B26" s="21"/>
      <c r="C26" s="23"/>
      <c r="D26" s="131"/>
      <c r="E26" s="23"/>
      <c r="F26" s="199"/>
      <c r="G26" s="20"/>
      <c r="H26" s="20"/>
      <c r="I26" s="20"/>
      <c r="J26" s="2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6" t="s">
        <v>94</v>
      </c>
      <c r="B27" s="7" t="s">
        <v>826</v>
      </c>
      <c r="C27" s="8"/>
      <c r="D27" s="8"/>
      <c r="E27" s="17"/>
      <c r="F27" s="9"/>
      <c r="G27" s="10" t="str">
        <f>SUM(F29:F35)</f>
        <v>#REF!</v>
      </c>
      <c r="H27" s="11">
        <f>SUM(C29:C35)</f>
        <v>0.245</v>
      </c>
      <c r="I27" s="40" t="str">
        <f>G27/H27</f>
        <v>#REF!</v>
      </c>
      <c r="J27" s="13" t="s">
        <v>9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15"/>
      <c r="C28" s="17"/>
      <c r="D28" s="17"/>
      <c r="E28" s="17"/>
      <c r="F28" s="18"/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2" t="s">
        <v>350</v>
      </c>
      <c r="C29" s="17">
        <v>0.05</v>
      </c>
      <c r="D29" s="17" t="s">
        <v>9</v>
      </c>
      <c r="E29" s="17">
        <v>280000.0</v>
      </c>
      <c r="F29" s="18">
        <f t="shared" ref="F29:F35" si="6">E29*C29</f>
        <v>14000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2" t="s">
        <v>872</v>
      </c>
      <c r="C30" s="17">
        <v>0.05</v>
      </c>
      <c r="D30" s="17" t="s">
        <v>9</v>
      </c>
      <c r="E30" s="17">
        <v>90000.0</v>
      </c>
      <c r="F30" s="18">
        <f t="shared" si="6"/>
        <v>4500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2" t="s">
        <v>799</v>
      </c>
      <c r="C31" s="17">
        <v>0.005</v>
      </c>
      <c r="D31" s="17" t="s">
        <v>9</v>
      </c>
      <c r="E31" s="17" t="str">
        <f t="shared" ref="E31:E32" si="7">VLOOKUP(B31,'[3]GROCERY LIST'!C24:H430,6,0)</f>
        <v>#REF!</v>
      </c>
      <c r="F31" s="18" t="str">
        <f t="shared" si="6"/>
        <v>#REF!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4"/>
      <c r="B32" s="2" t="s">
        <v>139</v>
      </c>
      <c r="C32" s="17">
        <v>0.015</v>
      </c>
      <c r="D32" s="17" t="s">
        <v>9</v>
      </c>
      <c r="E32" s="17" t="str">
        <f t="shared" si="7"/>
        <v>#REF!</v>
      </c>
      <c r="F32" s="18" t="str">
        <f t="shared" si="6"/>
        <v>#REF!</v>
      </c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4"/>
      <c r="B33" s="2" t="s">
        <v>124</v>
      </c>
      <c r="C33" s="17">
        <v>0.02</v>
      </c>
      <c r="D33" s="17" t="s">
        <v>9</v>
      </c>
      <c r="E33" s="17">
        <v>100000.0</v>
      </c>
      <c r="F33" s="18">
        <f t="shared" si="6"/>
        <v>2000</v>
      </c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2" t="s">
        <v>873</v>
      </c>
      <c r="C34" s="17">
        <v>0.005</v>
      </c>
      <c r="D34" s="17" t="s">
        <v>9</v>
      </c>
      <c r="E34" s="17">
        <v>70000.0</v>
      </c>
      <c r="F34" s="18">
        <f t="shared" si="6"/>
        <v>350</v>
      </c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2" t="s">
        <v>874</v>
      </c>
      <c r="C35" s="17">
        <v>0.1</v>
      </c>
      <c r="D35" s="17" t="s">
        <v>9</v>
      </c>
      <c r="E35" s="17">
        <v>75000.0</v>
      </c>
      <c r="F35" s="18">
        <f t="shared" si="6"/>
        <v>7500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0"/>
      <c r="B36" s="21"/>
      <c r="C36" s="23"/>
      <c r="D36" s="23"/>
      <c r="E36" s="23"/>
      <c r="F36" s="24"/>
      <c r="G36" s="20"/>
      <c r="H36" s="20"/>
      <c r="I36" s="20"/>
      <c r="J36" s="2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133"/>
      <c r="C37" s="3"/>
      <c r="D37" s="3"/>
      <c r="E37" s="3"/>
      <c r="F37" s="1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57"/>
      <c r="B38" s="2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55"/>
      <c r="B39" s="56"/>
      <c r="C39" s="57" t="s">
        <v>0</v>
      </c>
      <c r="D39" s="57" t="s">
        <v>1</v>
      </c>
      <c r="E39" s="57" t="s">
        <v>2</v>
      </c>
      <c r="F39" s="58" t="s">
        <v>3</v>
      </c>
      <c r="G39" s="59" t="s">
        <v>4</v>
      </c>
      <c r="H39" s="60" t="s">
        <v>79</v>
      </c>
      <c r="I39" s="61" t="s">
        <v>80</v>
      </c>
      <c r="J39" s="61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ht="15.75" customHeight="1">
      <c r="A40" s="157"/>
      <c r="B40" s="63"/>
      <c r="C40" s="64"/>
      <c r="D40" s="64"/>
      <c r="E40" s="64"/>
      <c r="F40" s="65"/>
      <c r="G40" s="66" t="str">
        <f>SUM(F41:F42)</f>
        <v>#REF!</v>
      </c>
      <c r="H40" s="67">
        <v>0.3</v>
      </c>
      <c r="I40" s="68" t="str">
        <f>(G40/H40)</f>
        <v>#REF!</v>
      </c>
      <c r="J40" s="68" t="str">
        <f>I40*1.05</f>
        <v>#REF!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69" t="str">
        <f>A20</f>
        <v>CRAB MIX</v>
      </c>
      <c r="C41" s="64">
        <v>1.0</v>
      </c>
      <c r="D41" s="64" t="s">
        <v>827</v>
      </c>
      <c r="E41" s="72" t="str">
        <f>I20</f>
        <v>#REF!</v>
      </c>
      <c r="F41" s="73" t="str">
        <f t="shared" ref="F41:F43" si="8">E41*C41</f>
        <v>#REF!</v>
      </c>
      <c r="G41" s="70"/>
      <c r="H41" s="70"/>
      <c r="I41" s="71"/>
      <c r="J41" s="7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69" t="str">
        <f>A3</f>
        <v>BUN RIEU JELLY</v>
      </c>
      <c r="C42" s="64">
        <v>0.05</v>
      </c>
      <c r="D42" s="64" t="s">
        <v>9</v>
      </c>
      <c r="E42" s="72">
        <v>150000.0</v>
      </c>
      <c r="F42" s="73">
        <f t="shared" si="8"/>
        <v>7500</v>
      </c>
      <c r="G42" s="70"/>
      <c r="H42" s="70"/>
      <c r="I42" s="71"/>
      <c r="J42" s="7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105" t="s">
        <v>875</v>
      </c>
      <c r="C43" s="64">
        <v>0.005</v>
      </c>
      <c r="D43" s="64" t="s">
        <v>9</v>
      </c>
      <c r="E43" s="208">
        <v>25000.0</v>
      </c>
      <c r="F43" s="73">
        <f t="shared" si="8"/>
        <v>125</v>
      </c>
      <c r="G43" s="70"/>
      <c r="H43" s="70"/>
      <c r="I43" s="71"/>
      <c r="J43" s="7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74"/>
      <c r="C44" s="75"/>
      <c r="D44" s="75"/>
      <c r="E44" s="75"/>
      <c r="F44" s="76"/>
      <c r="G44" s="77"/>
      <c r="H44" s="77"/>
      <c r="I44" s="78"/>
      <c r="J44" s="7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/>
    <row r="46" ht="15.75" customHeight="1">
      <c r="F46" s="2" t="s">
        <v>811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20:A26"/>
    <mergeCell ref="A27:A36"/>
    <mergeCell ref="A3:A19"/>
    <mergeCell ref="G3:G19"/>
    <mergeCell ref="H3:H19"/>
    <mergeCell ref="I3:I19"/>
    <mergeCell ref="J3:J19"/>
    <mergeCell ref="G20:G26"/>
    <mergeCell ref="J20:J26"/>
    <mergeCell ref="H40:H44"/>
    <mergeCell ref="I40:I44"/>
    <mergeCell ref="H20:H26"/>
    <mergeCell ref="I20:I26"/>
    <mergeCell ref="G27:G36"/>
    <mergeCell ref="H27:H36"/>
    <mergeCell ref="I27:I36"/>
    <mergeCell ref="J27:J36"/>
    <mergeCell ref="G40:G44"/>
    <mergeCell ref="J40:J44"/>
  </mergeCells>
  <printOptions/>
  <pageMargins bottom="1.0" footer="0.0" header="0.0" left="0.75" right="0.75" top="1.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209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210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876</v>
      </c>
      <c r="B3" s="7" t="s">
        <v>797</v>
      </c>
      <c r="C3" s="8"/>
      <c r="D3" s="197"/>
      <c r="E3" s="211"/>
      <c r="F3" s="198"/>
      <c r="G3" s="10" t="str">
        <f>SUM(F4:F14)</f>
        <v>#REF!</v>
      </c>
      <c r="H3" s="11">
        <f>SUM(C5:C14)</f>
        <v>1.244</v>
      </c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212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877</v>
      </c>
      <c r="C5" s="17">
        <v>0.7</v>
      </c>
      <c r="D5" s="130" t="s">
        <v>9</v>
      </c>
      <c r="E5" s="212">
        <v>300000.0</v>
      </c>
      <c r="F5" s="188">
        <f t="shared" ref="F5:F14" si="1">E5*C5</f>
        <v>210000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878</v>
      </c>
      <c r="C6" s="17">
        <v>0.3</v>
      </c>
      <c r="D6" s="130" t="s">
        <v>9</v>
      </c>
      <c r="E6" s="212" t="str">
        <f t="shared" ref="E6:E7" si="2">VLOOKUP(B6,'[3]GROCERY LIST'!C4:H411,6,0)</f>
        <v>#REF!</v>
      </c>
      <c r="F6" s="188" t="str">
        <f t="shared" si="1"/>
        <v>#REF!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13</v>
      </c>
      <c r="C7" s="17">
        <v>0.015</v>
      </c>
      <c r="D7" s="130" t="s">
        <v>9</v>
      </c>
      <c r="E7" s="212" t="str">
        <f t="shared" si="2"/>
        <v>#REF!</v>
      </c>
      <c r="F7" s="188" t="str">
        <f t="shared" si="1"/>
        <v>#REF!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92</v>
      </c>
      <c r="C8" s="17">
        <v>0.005</v>
      </c>
      <c r="D8" s="130" t="s">
        <v>9</v>
      </c>
      <c r="E8" s="212">
        <v>594000.0</v>
      </c>
      <c r="F8" s="188">
        <f t="shared" si="1"/>
        <v>2970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118</v>
      </c>
      <c r="C9" s="17">
        <v>0.04</v>
      </c>
      <c r="D9" s="130" t="s">
        <v>9</v>
      </c>
      <c r="E9" s="212">
        <v>45000.0</v>
      </c>
      <c r="F9" s="188">
        <f t="shared" si="1"/>
        <v>1800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179</v>
      </c>
      <c r="C10" s="17">
        <v>0.03</v>
      </c>
      <c r="D10" s="130" t="s">
        <v>9</v>
      </c>
      <c r="E10" s="212">
        <v>100000.0</v>
      </c>
      <c r="F10" s="188">
        <f t="shared" si="1"/>
        <v>3000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 t="s">
        <v>879</v>
      </c>
      <c r="C11" s="17">
        <v>0.002</v>
      </c>
      <c r="D11" s="130" t="s">
        <v>9</v>
      </c>
      <c r="E11" s="212">
        <v>300000.0</v>
      </c>
      <c r="F11" s="188">
        <f t="shared" si="1"/>
        <v>600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 t="s">
        <v>261</v>
      </c>
      <c r="C12" s="17">
        <v>0.002</v>
      </c>
      <c r="D12" s="130" t="s">
        <v>9</v>
      </c>
      <c r="E12" s="212">
        <v>45000.0</v>
      </c>
      <c r="F12" s="188">
        <f t="shared" si="1"/>
        <v>90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 t="s">
        <v>180</v>
      </c>
      <c r="C13" s="17">
        <v>0.05</v>
      </c>
      <c r="D13" s="130" t="s">
        <v>9</v>
      </c>
      <c r="E13" s="212">
        <v>45000.0</v>
      </c>
      <c r="F13" s="188">
        <f t="shared" si="1"/>
        <v>2250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 t="s">
        <v>11</v>
      </c>
      <c r="C14" s="17">
        <v>0.1</v>
      </c>
      <c r="D14" s="130" t="s">
        <v>9</v>
      </c>
      <c r="E14" s="212">
        <v>5000.0</v>
      </c>
      <c r="F14" s="188">
        <f t="shared" si="1"/>
        <v>500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0"/>
      <c r="B15" s="21"/>
      <c r="C15" s="23"/>
      <c r="D15" s="131"/>
      <c r="E15" s="213"/>
      <c r="F15" s="199"/>
      <c r="G15" s="20"/>
      <c r="H15" s="20"/>
      <c r="I15" s="20"/>
      <c r="J15" s="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00" t="s">
        <v>880</v>
      </c>
      <c r="B16" s="7" t="s">
        <v>814</v>
      </c>
      <c r="C16" s="8"/>
      <c r="D16" s="197"/>
      <c r="E16" s="211"/>
      <c r="F16" s="198"/>
      <c r="G16" s="10">
        <f>SUM(F17:F27)</f>
        <v>3629544</v>
      </c>
      <c r="H16" s="11">
        <v>25.0</v>
      </c>
      <c r="I16" s="40">
        <f>G16/H16</f>
        <v>145181.76</v>
      </c>
      <c r="J16" s="13" t="s">
        <v>820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30" t="s">
        <v>881</v>
      </c>
      <c r="C17" s="17">
        <v>10.4</v>
      </c>
      <c r="D17" s="17" t="s">
        <v>9</v>
      </c>
      <c r="E17" s="26">
        <v>345000.0</v>
      </c>
      <c r="F17" s="188">
        <f t="shared" ref="F17:F27" si="3">E17*C17</f>
        <v>3588000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30" t="s">
        <v>13</v>
      </c>
      <c r="C18" s="17">
        <v>0.1</v>
      </c>
      <c r="D18" s="17" t="s">
        <v>9</v>
      </c>
      <c r="E18" s="26">
        <v>6000.0</v>
      </c>
      <c r="F18" s="188">
        <f t="shared" si="3"/>
        <v>600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30" t="s">
        <v>152</v>
      </c>
      <c r="C19" s="17">
        <v>0.05</v>
      </c>
      <c r="D19" s="17" t="s">
        <v>9</v>
      </c>
      <c r="E19" s="26">
        <v>69000.0</v>
      </c>
      <c r="F19" s="188">
        <f t="shared" si="3"/>
        <v>3450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30" t="s">
        <v>103</v>
      </c>
      <c r="C20" s="17">
        <v>0.005</v>
      </c>
      <c r="D20" s="17" t="s">
        <v>9</v>
      </c>
      <c r="E20" s="26">
        <v>295000.0</v>
      </c>
      <c r="F20" s="188">
        <f t="shared" si="3"/>
        <v>1475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30" t="s">
        <v>237</v>
      </c>
      <c r="C21" s="17">
        <v>0.005</v>
      </c>
      <c r="D21" s="17" t="s">
        <v>9</v>
      </c>
      <c r="E21" s="26">
        <v>190000.0</v>
      </c>
      <c r="F21" s="188">
        <f t="shared" si="3"/>
        <v>950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30" t="s">
        <v>247</v>
      </c>
      <c r="C22" s="17">
        <v>0.005</v>
      </c>
      <c r="D22" s="17" t="s">
        <v>9</v>
      </c>
      <c r="E22" s="26">
        <v>108000.0</v>
      </c>
      <c r="F22" s="188">
        <f t="shared" si="3"/>
        <v>540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30" t="s">
        <v>292</v>
      </c>
      <c r="C23" s="17">
        <v>0.004</v>
      </c>
      <c r="D23" s="17" t="s">
        <v>9</v>
      </c>
      <c r="E23" s="26">
        <v>278000.0</v>
      </c>
      <c r="F23" s="188">
        <f t="shared" si="3"/>
        <v>1112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30" t="s">
        <v>90</v>
      </c>
      <c r="C24" s="17">
        <v>0.02</v>
      </c>
      <c r="D24" s="17" t="s">
        <v>9</v>
      </c>
      <c r="E24" s="26">
        <v>295000.0</v>
      </c>
      <c r="F24" s="188">
        <f t="shared" si="3"/>
        <v>5900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0" t="s">
        <v>414</v>
      </c>
      <c r="C25" s="17">
        <v>0.003</v>
      </c>
      <c r="D25" s="17" t="s">
        <v>9</v>
      </c>
      <c r="E25" s="26">
        <v>564000.0</v>
      </c>
      <c r="F25" s="188">
        <f t="shared" si="3"/>
        <v>1692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30" t="s">
        <v>882</v>
      </c>
      <c r="C26" s="17">
        <v>0.2</v>
      </c>
      <c r="D26" s="17" t="s">
        <v>9</v>
      </c>
      <c r="E26" s="26">
        <v>100000.0</v>
      </c>
      <c r="F26" s="188">
        <f t="shared" si="3"/>
        <v>20000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30" t="s">
        <v>87</v>
      </c>
      <c r="C27" s="17">
        <v>0.05</v>
      </c>
      <c r="D27" s="17" t="s">
        <v>9</v>
      </c>
      <c r="E27" s="26">
        <v>116500.0</v>
      </c>
      <c r="F27" s="188">
        <f t="shared" si="3"/>
        <v>5825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0"/>
      <c r="B28" s="21"/>
      <c r="C28" s="23"/>
      <c r="D28" s="131"/>
      <c r="E28" s="213"/>
      <c r="F28" s="199"/>
      <c r="G28" s="20"/>
      <c r="H28" s="20"/>
      <c r="I28" s="20"/>
      <c r="J28" s="2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6" t="s">
        <v>883</v>
      </c>
      <c r="B29" s="7" t="s">
        <v>826</v>
      </c>
      <c r="C29" s="8"/>
      <c r="D29" s="8"/>
      <c r="E29" s="212"/>
      <c r="F29" s="9"/>
      <c r="G29" s="10">
        <f>SUM(F30:F39)</f>
        <v>850580</v>
      </c>
      <c r="H29" s="11">
        <v>5.0</v>
      </c>
      <c r="I29" s="40">
        <f>G29/H29</f>
        <v>170116</v>
      </c>
      <c r="J29" s="13" t="s">
        <v>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19" t="s">
        <v>884</v>
      </c>
      <c r="C30" s="16">
        <v>5.0</v>
      </c>
      <c r="D30" s="17" t="s">
        <v>9</v>
      </c>
      <c r="E30" s="26">
        <v>80000.0</v>
      </c>
      <c r="F30" s="18">
        <f t="shared" ref="F30:F39" si="4">E30*C30</f>
        <v>400000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19" t="s">
        <v>436</v>
      </c>
      <c r="C31" s="16">
        <v>1.0</v>
      </c>
      <c r="D31" s="17" t="s">
        <v>9</v>
      </c>
      <c r="E31" s="26">
        <v>20000.0</v>
      </c>
      <c r="F31" s="18">
        <f t="shared" si="4"/>
        <v>20000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4"/>
      <c r="B32" s="19" t="s">
        <v>636</v>
      </c>
      <c r="C32" s="16">
        <v>1.0</v>
      </c>
      <c r="D32" s="17" t="s">
        <v>9</v>
      </c>
      <c r="E32" s="26">
        <v>30000.0</v>
      </c>
      <c r="F32" s="18">
        <f t="shared" si="4"/>
        <v>30000</v>
      </c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4"/>
      <c r="B33" s="19" t="s">
        <v>89</v>
      </c>
      <c r="C33" s="16">
        <v>0.8</v>
      </c>
      <c r="D33" s="17" t="s">
        <v>9</v>
      </c>
      <c r="E33" s="26">
        <v>35000.0</v>
      </c>
      <c r="F33" s="18">
        <f t="shared" si="4"/>
        <v>28000</v>
      </c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9" t="s">
        <v>87</v>
      </c>
      <c r="C34" s="16">
        <v>0.6</v>
      </c>
      <c r="D34" s="17" t="s">
        <v>9</v>
      </c>
      <c r="E34" s="26">
        <v>120000.0</v>
      </c>
      <c r="F34" s="18">
        <f t="shared" si="4"/>
        <v>72000</v>
      </c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19" t="s">
        <v>22</v>
      </c>
      <c r="C35" s="16">
        <v>0.1</v>
      </c>
      <c r="D35" s="17" t="s">
        <v>9</v>
      </c>
      <c r="E35" s="26">
        <v>22000.0</v>
      </c>
      <c r="F35" s="18">
        <f t="shared" si="4"/>
        <v>2200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19" t="s">
        <v>885</v>
      </c>
      <c r="C36" s="16">
        <v>0.5</v>
      </c>
      <c r="D36" s="17" t="s">
        <v>9</v>
      </c>
      <c r="E36" s="26">
        <v>442000.0</v>
      </c>
      <c r="F36" s="18">
        <f t="shared" si="4"/>
        <v>221000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19" t="s">
        <v>237</v>
      </c>
      <c r="C37" s="16">
        <v>0.04</v>
      </c>
      <c r="D37" s="17" t="s">
        <v>9</v>
      </c>
      <c r="E37" s="26">
        <v>572000.0</v>
      </c>
      <c r="F37" s="18">
        <f t="shared" si="4"/>
        <v>22880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19" t="s">
        <v>118</v>
      </c>
      <c r="C38" s="16">
        <v>0.1</v>
      </c>
      <c r="D38" s="17" t="s">
        <v>9</v>
      </c>
      <c r="E38" s="26">
        <v>45000.0</v>
      </c>
      <c r="F38" s="18">
        <f t="shared" si="4"/>
        <v>4500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4"/>
      <c r="B39" s="2" t="s">
        <v>11</v>
      </c>
      <c r="C39" s="17">
        <v>10.0</v>
      </c>
      <c r="D39" s="17" t="s">
        <v>9</v>
      </c>
      <c r="E39" s="212">
        <v>5000.0</v>
      </c>
      <c r="F39" s="18">
        <f t="shared" si="4"/>
        <v>50000</v>
      </c>
      <c r="G39" s="14"/>
      <c r="H39" s="14"/>
      <c r="I39" s="1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0"/>
      <c r="B40" s="21"/>
      <c r="C40" s="23"/>
      <c r="D40" s="23"/>
      <c r="E40" s="213"/>
      <c r="F40" s="24"/>
      <c r="G40" s="20"/>
      <c r="H40" s="20"/>
      <c r="I40" s="20"/>
      <c r="J40" s="2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6" t="s">
        <v>886</v>
      </c>
      <c r="B41" s="7" t="s">
        <v>826</v>
      </c>
      <c r="C41" s="8"/>
      <c r="D41" s="8"/>
      <c r="E41" s="212"/>
      <c r="F41" s="9"/>
      <c r="G41" s="10">
        <f>SUM(F42:F53)</f>
        <v>1452658</v>
      </c>
      <c r="H41" s="11">
        <f>3</f>
        <v>3</v>
      </c>
      <c r="I41" s="40">
        <f>G41/H41</f>
        <v>484219.3333</v>
      </c>
      <c r="J41" s="13" t="s">
        <v>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4"/>
      <c r="B42" s="19" t="s">
        <v>887</v>
      </c>
      <c r="C42" s="16">
        <v>1.0</v>
      </c>
      <c r="D42" s="17" t="s">
        <v>9</v>
      </c>
      <c r="E42" s="26">
        <v>200000.0</v>
      </c>
      <c r="F42" s="18">
        <f t="shared" ref="F42:F53" si="5">E42*C42</f>
        <v>200000</v>
      </c>
      <c r="G42" s="14"/>
      <c r="H42" s="14"/>
      <c r="I42" s="14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4"/>
      <c r="B43" s="19" t="s">
        <v>436</v>
      </c>
      <c r="C43" s="16">
        <v>0.5</v>
      </c>
      <c r="D43" s="17" t="s">
        <v>9</v>
      </c>
      <c r="E43" s="26">
        <v>20000.0</v>
      </c>
      <c r="F43" s="18">
        <f t="shared" si="5"/>
        <v>10000</v>
      </c>
      <c r="G43" s="14"/>
      <c r="H43" s="14"/>
      <c r="I43" s="1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4"/>
      <c r="B44" s="19" t="s">
        <v>636</v>
      </c>
      <c r="C44" s="16">
        <v>0.5</v>
      </c>
      <c r="D44" s="17" t="s">
        <v>9</v>
      </c>
      <c r="E44" s="26">
        <v>30000.0</v>
      </c>
      <c r="F44" s="18">
        <f t="shared" si="5"/>
        <v>15000</v>
      </c>
      <c r="G44" s="14"/>
      <c r="H44" s="14"/>
      <c r="I44" s="1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4"/>
      <c r="B45" s="19" t="s">
        <v>89</v>
      </c>
      <c r="C45" s="16">
        <v>0.3</v>
      </c>
      <c r="D45" s="17" t="s">
        <v>9</v>
      </c>
      <c r="E45" s="26">
        <v>35000.0</v>
      </c>
      <c r="F45" s="18">
        <f t="shared" si="5"/>
        <v>10500</v>
      </c>
      <c r="G45" s="14"/>
      <c r="H45" s="14"/>
      <c r="I45" s="14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4"/>
      <c r="B46" s="19" t="s">
        <v>87</v>
      </c>
      <c r="C46" s="16">
        <v>0.2</v>
      </c>
      <c r="D46" s="17" t="s">
        <v>9</v>
      </c>
      <c r="E46" s="26">
        <v>120000.0</v>
      </c>
      <c r="F46" s="18">
        <f t="shared" si="5"/>
        <v>24000</v>
      </c>
      <c r="G46" s="14"/>
      <c r="H46" s="14"/>
      <c r="I46" s="14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4"/>
      <c r="B47" s="19" t="s">
        <v>22</v>
      </c>
      <c r="C47" s="16">
        <v>0.1</v>
      </c>
      <c r="D47" s="17" t="s">
        <v>9</v>
      </c>
      <c r="E47" s="26">
        <v>22000.0</v>
      </c>
      <c r="F47" s="18">
        <f t="shared" si="5"/>
        <v>2200</v>
      </c>
      <c r="G47" s="14"/>
      <c r="H47" s="14"/>
      <c r="I47" s="14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4"/>
      <c r="B48" s="19" t="s">
        <v>885</v>
      </c>
      <c r="C48" s="16">
        <v>0.02</v>
      </c>
      <c r="D48" s="17" t="s">
        <v>9</v>
      </c>
      <c r="E48" s="26">
        <v>442000.0</v>
      </c>
      <c r="F48" s="18">
        <f t="shared" si="5"/>
        <v>8840</v>
      </c>
      <c r="G48" s="14"/>
      <c r="H48" s="14"/>
      <c r="I48" s="1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4"/>
      <c r="B49" s="19" t="s">
        <v>888</v>
      </c>
      <c r="C49" s="16">
        <v>0.5</v>
      </c>
      <c r="D49" s="17" t="s">
        <v>9</v>
      </c>
      <c r="E49" s="26">
        <v>130000.0</v>
      </c>
      <c r="F49" s="18">
        <f t="shared" si="5"/>
        <v>65000</v>
      </c>
      <c r="G49" s="14"/>
      <c r="H49" s="14"/>
      <c r="I49" s="1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4"/>
      <c r="B50" s="19" t="s">
        <v>237</v>
      </c>
      <c r="C50" s="16">
        <v>0.004</v>
      </c>
      <c r="D50" s="17" t="s">
        <v>9</v>
      </c>
      <c r="E50" s="26">
        <v>572000.0</v>
      </c>
      <c r="F50" s="18">
        <f t="shared" si="5"/>
        <v>2288</v>
      </c>
      <c r="G50" s="14"/>
      <c r="H50" s="14"/>
      <c r="I50" s="1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4"/>
      <c r="B51" s="19" t="s">
        <v>118</v>
      </c>
      <c r="C51" s="16">
        <v>0.05</v>
      </c>
      <c r="D51" s="17" t="s">
        <v>9</v>
      </c>
      <c r="E51" s="26">
        <v>285000.0</v>
      </c>
      <c r="F51" s="18">
        <f t="shared" si="5"/>
        <v>14250</v>
      </c>
      <c r="G51" s="14"/>
      <c r="H51" s="14"/>
      <c r="I51" s="1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4"/>
      <c r="B52" s="207" t="s">
        <v>889</v>
      </c>
      <c r="C52" s="16">
        <v>5.0</v>
      </c>
      <c r="D52" s="17" t="s">
        <v>9</v>
      </c>
      <c r="E52" s="212">
        <f>I29</f>
        <v>170116</v>
      </c>
      <c r="F52" s="18">
        <f t="shared" si="5"/>
        <v>850580</v>
      </c>
      <c r="G52" s="14"/>
      <c r="H52" s="14"/>
      <c r="I52" s="1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4"/>
      <c r="B53" s="207" t="s">
        <v>159</v>
      </c>
      <c r="C53" s="16">
        <v>1.0</v>
      </c>
      <c r="D53" s="17" t="s">
        <v>9</v>
      </c>
      <c r="E53" s="212">
        <v>250000.0</v>
      </c>
      <c r="F53" s="18">
        <f t="shared" si="5"/>
        <v>250000</v>
      </c>
      <c r="G53" s="14"/>
      <c r="H53" s="14"/>
      <c r="I53" s="1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0"/>
      <c r="B54" s="21"/>
      <c r="C54" s="23"/>
      <c r="D54" s="23"/>
      <c r="E54" s="213"/>
      <c r="F54" s="24"/>
      <c r="G54" s="20"/>
      <c r="H54" s="20"/>
      <c r="I54" s="20"/>
      <c r="J54" s="2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2"/>
      <c r="C55" s="3"/>
      <c r="D55" s="3"/>
      <c r="E55" s="209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2"/>
      <c r="C56" s="3"/>
      <c r="D56" s="3"/>
      <c r="E56" s="209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55"/>
      <c r="B57" s="56"/>
      <c r="C57" s="57" t="s">
        <v>0</v>
      </c>
      <c r="D57" s="57" t="s">
        <v>1</v>
      </c>
      <c r="E57" s="214" t="s">
        <v>2</v>
      </c>
      <c r="F57" s="58" t="s">
        <v>3</v>
      </c>
      <c r="G57" s="59" t="s">
        <v>4</v>
      </c>
      <c r="H57" s="60" t="s">
        <v>79</v>
      </c>
      <c r="I57" s="61" t="s">
        <v>80</v>
      </c>
      <c r="J57" s="61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ht="15.75" customHeight="1">
      <c r="A58" s="157"/>
      <c r="B58" s="63"/>
      <c r="C58" s="64"/>
      <c r="D58" s="64"/>
      <c r="E58" s="215"/>
      <c r="F58" s="65"/>
      <c r="G58" s="66" t="str">
        <f>SUM(F59:F63)</f>
        <v>#REF!</v>
      </c>
      <c r="H58" s="67">
        <v>0.3</v>
      </c>
      <c r="I58" s="68" t="str">
        <f>(G58/H58)</f>
        <v>#REF!</v>
      </c>
      <c r="J58" s="68" t="str">
        <f>I58*1.05</f>
        <v>#REF!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 t="str">
        <f>A16</f>
        <v>DUCK BREAST</v>
      </c>
      <c r="C59" s="64">
        <v>0.5</v>
      </c>
      <c r="D59" s="64" t="s">
        <v>827</v>
      </c>
      <c r="E59" s="215">
        <f>I16</f>
        <v>145181.76</v>
      </c>
      <c r="F59" s="73">
        <f t="shared" ref="F59:F62" si="6">E59*C59</f>
        <v>72590.88</v>
      </c>
      <c r="G59" s="70"/>
      <c r="H59" s="70"/>
      <c r="I59" s="71"/>
      <c r="J59" s="7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9" t="s">
        <v>876</v>
      </c>
      <c r="C60" s="64">
        <v>0.05</v>
      </c>
      <c r="D60" s="64" t="s">
        <v>9</v>
      </c>
      <c r="E60" s="215" t="str">
        <f>I3</f>
        <v>#REF!</v>
      </c>
      <c r="F60" s="73" t="str">
        <f t="shared" si="6"/>
        <v>#REF!</v>
      </c>
      <c r="G60" s="70"/>
      <c r="H60" s="70"/>
      <c r="I60" s="71"/>
      <c r="J60" s="7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69" t="s">
        <v>813</v>
      </c>
      <c r="C61" s="64">
        <v>0.02</v>
      </c>
      <c r="D61" s="64" t="s">
        <v>9</v>
      </c>
      <c r="E61" s="215">
        <f>'PICKLED SHIITAKE - STRACCIATELL'!I3</f>
        <v>274466.6667</v>
      </c>
      <c r="F61" s="73">
        <f t="shared" si="6"/>
        <v>5489.333333</v>
      </c>
      <c r="G61" s="70"/>
      <c r="H61" s="70"/>
      <c r="I61" s="71"/>
      <c r="J61" s="7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57"/>
      <c r="B62" s="69" t="s">
        <v>886</v>
      </c>
      <c r="C62" s="64">
        <v>0.03</v>
      </c>
      <c r="D62" s="64" t="s">
        <v>9</v>
      </c>
      <c r="E62" s="215">
        <f>I41</f>
        <v>484219.3333</v>
      </c>
      <c r="F62" s="73">
        <f t="shared" si="6"/>
        <v>14526.58</v>
      </c>
      <c r="G62" s="70"/>
      <c r="H62" s="70"/>
      <c r="I62" s="71"/>
      <c r="J62" s="7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57"/>
      <c r="B63" s="69"/>
      <c r="C63" s="64"/>
      <c r="D63" s="64"/>
      <c r="E63" s="215"/>
      <c r="F63" s="73"/>
      <c r="G63" s="70"/>
      <c r="H63" s="70"/>
      <c r="I63" s="71"/>
      <c r="J63" s="7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57"/>
      <c r="B64" s="74"/>
      <c r="C64" s="75"/>
      <c r="D64" s="75"/>
      <c r="E64" s="216"/>
      <c r="F64" s="76"/>
      <c r="G64" s="77"/>
      <c r="H64" s="77"/>
      <c r="I64" s="78"/>
      <c r="J64" s="7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57"/>
      <c r="B65" s="192"/>
      <c r="C65" s="193"/>
      <c r="D65" s="193"/>
      <c r="E65" s="217"/>
      <c r="F65" s="19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55"/>
      <c r="B66" s="56"/>
      <c r="C66" s="57" t="s">
        <v>0</v>
      </c>
      <c r="D66" s="57" t="s">
        <v>1</v>
      </c>
      <c r="E66" s="214" t="s">
        <v>2</v>
      </c>
      <c r="F66" s="58" t="s">
        <v>3</v>
      </c>
      <c r="G66" s="59" t="s">
        <v>4</v>
      </c>
      <c r="H66" s="60" t="s">
        <v>79</v>
      </c>
      <c r="I66" s="61" t="s">
        <v>80</v>
      </c>
      <c r="J66" s="61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ht="15.75" customHeight="1">
      <c r="A67" s="157"/>
      <c r="B67" s="63"/>
      <c r="C67" s="64"/>
      <c r="D67" s="64"/>
      <c r="E67" s="215"/>
      <c r="F67" s="65"/>
      <c r="G67" s="66">
        <f>SUM(F69:F74)</f>
        <v>0</v>
      </c>
      <c r="H67" s="67">
        <v>0.2</v>
      </c>
      <c r="I67" s="68">
        <f>(G67/H67)</f>
        <v>0</v>
      </c>
      <c r="J67" s="68">
        <f>I67*1.05</f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57"/>
      <c r="B68" s="69"/>
      <c r="C68" s="64"/>
      <c r="D68" s="64"/>
      <c r="E68" s="215"/>
      <c r="F68" s="65"/>
      <c r="G68" s="70"/>
      <c r="H68" s="70"/>
      <c r="I68" s="71"/>
      <c r="J68" s="7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57"/>
      <c r="B69" s="69"/>
      <c r="C69" s="64"/>
      <c r="D69" s="64" t="s">
        <v>9</v>
      </c>
      <c r="E69" s="215"/>
      <c r="F69" s="73">
        <f t="shared" ref="F69:F73" si="7">E69*C69</f>
        <v>0</v>
      </c>
      <c r="G69" s="70"/>
      <c r="H69" s="70"/>
      <c r="I69" s="71"/>
      <c r="J69" s="7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57"/>
      <c r="B70" s="69"/>
      <c r="C70" s="64"/>
      <c r="D70" s="64" t="s">
        <v>9</v>
      </c>
      <c r="E70" s="215"/>
      <c r="F70" s="73">
        <f t="shared" si="7"/>
        <v>0</v>
      </c>
      <c r="G70" s="70"/>
      <c r="H70" s="70"/>
      <c r="I70" s="71"/>
      <c r="J70" s="7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57"/>
      <c r="B71" s="69"/>
      <c r="C71" s="64"/>
      <c r="D71" s="64" t="s">
        <v>9</v>
      </c>
      <c r="E71" s="215"/>
      <c r="F71" s="73">
        <f t="shared" si="7"/>
        <v>0</v>
      </c>
      <c r="G71" s="70"/>
      <c r="H71" s="70"/>
      <c r="I71" s="71"/>
      <c r="J71" s="7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57"/>
      <c r="B72" s="69"/>
      <c r="C72" s="64"/>
      <c r="D72" s="64" t="s">
        <v>9</v>
      </c>
      <c r="E72" s="215"/>
      <c r="F72" s="73">
        <f t="shared" si="7"/>
        <v>0</v>
      </c>
      <c r="G72" s="70"/>
      <c r="H72" s="70"/>
      <c r="I72" s="71"/>
      <c r="J72" s="7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57"/>
      <c r="B73" s="69"/>
      <c r="C73" s="64"/>
      <c r="D73" s="64" t="s">
        <v>9</v>
      </c>
      <c r="E73" s="215"/>
      <c r="F73" s="73">
        <f t="shared" si="7"/>
        <v>0</v>
      </c>
      <c r="G73" s="70"/>
      <c r="H73" s="70"/>
      <c r="I73" s="71"/>
      <c r="J73" s="7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57"/>
      <c r="B74" s="69"/>
      <c r="C74" s="64"/>
      <c r="D74" s="64"/>
      <c r="E74" s="215"/>
      <c r="F74" s="73"/>
      <c r="G74" s="70"/>
      <c r="H74" s="70"/>
      <c r="I74" s="71"/>
      <c r="J74" s="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57"/>
      <c r="B75" s="74"/>
      <c r="C75" s="75"/>
      <c r="D75" s="75"/>
      <c r="E75" s="216"/>
      <c r="F75" s="76"/>
      <c r="G75" s="77"/>
      <c r="H75" s="77"/>
      <c r="I75" s="78"/>
      <c r="J75" s="7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57"/>
      <c r="B76" s="192"/>
      <c r="C76" s="193"/>
      <c r="D76" s="193"/>
      <c r="E76" s="217"/>
      <c r="F76" s="19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57"/>
      <c r="B77" s="2"/>
      <c r="C77" s="3"/>
      <c r="D77" s="3"/>
      <c r="E77" s="209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57"/>
      <c r="B78" s="56"/>
      <c r="C78" s="57" t="s">
        <v>805</v>
      </c>
      <c r="D78" s="57" t="s">
        <v>1</v>
      </c>
      <c r="E78" s="218" t="s">
        <v>806</v>
      </c>
      <c r="F78" s="58" t="s">
        <v>3</v>
      </c>
      <c r="G78" s="57" t="s">
        <v>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57"/>
      <c r="B79" s="63" t="str">
        <f>B58</f>
        <v/>
      </c>
      <c r="C79" s="64"/>
      <c r="D79" s="64"/>
      <c r="E79" s="219">
        <v>80.0</v>
      </c>
      <c r="F79" s="65"/>
      <c r="G79" s="6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57"/>
      <c r="B80" s="69"/>
      <c r="C80" s="64"/>
      <c r="D80" s="64"/>
      <c r="E80" s="70"/>
      <c r="F80" s="65"/>
      <c r="G80" s="6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57"/>
      <c r="B81" s="69" t="s">
        <v>807</v>
      </c>
      <c r="C81" s="64">
        <v>0.02</v>
      </c>
      <c r="D81" s="64" t="s">
        <v>9</v>
      </c>
      <c r="E81" s="70"/>
      <c r="F81" s="65">
        <f>C81*E79</f>
        <v>1.6</v>
      </c>
      <c r="G81" s="64" t="s">
        <v>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57"/>
      <c r="B82" s="69" t="s">
        <v>808</v>
      </c>
      <c r="C82" s="64">
        <v>0.01</v>
      </c>
      <c r="D82" s="64" t="s">
        <v>9</v>
      </c>
      <c r="E82" s="70"/>
      <c r="F82" s="65">
        <f>C82*E79</f>
        <v>0.8</v>
      </c>
      <c r="G82" s="64" t="s">
        <v>9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57"/>
      <c r="B83" s="69" t="s">
        <v>809</v>
      </c>
      <c r="C83" s="64">
        <v>0.02</v>
      </c>
      <c r="D83" s="64" t="s">
        <v>9</v>
      </c>
      <c r="E83" s="70"/>
      <c r="F83" s="65">
        <f>C83*E79</f>
        <v>1.6</v>
      </c>
      <c r="G83" s="64" t="s">
        <v>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57"/>
      <c r="B84" s="69" t="s">
        <v>810</v>
      </c>
      <c r="C84" s="64">
        <v>0.01</v>
      </c>
      <c r="D84" s="64" t="s">
        <v>9</v>
      </c>
      <c r="E84" s="70"/>
      <c r="F84" s="65">
        <f>C84*E79</f>
        <v>0.8</v>
      </c>
      <c r="G84" s="64" t="s">
        <v>9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57"/>
      <c r="B85" s="69" t="s">
        <v>29</v>
      </c>
      <c r="C85" s="64">
        <v>0.002</v>
      </c>
      <c r="D85" s="64" t="s">
        <v>9</v>
      </c>
      <c r="E85" s="70"/>
      <c r="F85" s="65">
        <f>C85*E79</f>
        <v>0.16</v>
      </c>
      <c r="G85" s="64" t="s">
        <v>9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57"/>
      <c r="B86" s="69"/>
      <c r="C86" s="64"/>
      <c r="D86" s="64"/>
      <c r="E86" s="70"/>
      <c r="F86" s="196"/>
      <c r="G86" s="6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57"/>
      <c r="B87" s="74"/>
      <c r="C87" s="75"/>
      <c r="D87" s="75"/>
      <c r="E87" s="77"/>
      <c r="F87" s="76"/>
      <c r="G87" s="7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E88" s="157"/>
    </row>
    <row r="89" ht="15.75" customHeight="1">
      <c r="E89" s="157"/>
    </row>
    <row r="90" ht="15.75" customHeight="1">
      <c r="E90" s="157"/>
    </row>
    <row r="91" ht="15.75" customHeight="1">
      <c r="E91" s="157"/>
    </row>
    <row r="92" ht="15.75" customHeight="1">
      <c r="E92" s="157"/>
      <c r="F92" s="2" t="s">
        <v>811</v>
      </c>
    </row>
    <row r="93" ht="15.75" customHeight="1">
      <c r="E93" s="157"/>
    </row>
    <row r="94" ht="15.75" customHeight="1">
      <c r="E94" s="157"/>
    </row>
    <row r="95" ht="15.75" customHeight="1">
      <c r="E95" s="157"/>
    </row>
    <row r="96" ht="15.75" customHeight="1">
      <c r="E96" s="157"/>
    </row>
    <row r="97" ht="15.75" customHeight="1">
      <c r="E97" s="157"/>
    </row>
    <row r="98" ht="15.75" customHeight="1">
      <c r="E98" s="157"/>
    </row>
    <row r="99" ht="15.75" customHeight="1">
      <c r="E99" s="157"/>
    </row>
    <row r="100" ht="15.75" customHeight="1">
      <c r="E100" s="157"/>
    </row>
    <row r="101" ht="15.75" customHeight="1">
      <c r="E101" s="157"/>
    </row>
    <row r="102" ht="15.75" customHeight="1">
      <c r="E102" s="157"/>
    </row>
    <row r="103" ht="15.75" customHeight="1">
      <c r="E103" s="157"/>
    </row>
    <row r="104" ht="15.75" customHeight="1">
      <c r="E104" s="157"/>
    </row>
    <row r="105" ht="15.75" customHeight="1">
      <c r="E105" s="157"/>
    </row>
    <row r="106" ht="15.75" customHeight="1">
      <c r="E106" s="157"/>
    </row>
    <row r="107" ht="15.75" customHeight="1">
      <c r="E107" s="157"/>
    </row>
    <row r="108" ht="15.75" customHeight="1">
      <c r="E108" s="157"/>
    </row>
    <row r="109" ht="15.75" customHeight="1">
      <c r="E109" s="157"/>
    </row>
    <row r="110" ht="15.75" customHeight="1">
      <c r="E110" s="157"/>
    </row>
    <row r="111" ht="15.75" customHeight="1">
      <c r="E111" s="157"/>
    </row>
    <row r="112" ht="15.75" customHeight="1">
      <c r="E112" s="157"/>
    </row>
    <row r="113" ht="15.75" customHeight="1">
      <c r="E113" s="157"/>
    </row>
    <row r="114" ht="15.75" customHeight="1">
      <c r="E114" s="157"/>
    </row>
    <row r="115" ht="15.75" customHeight="1">
      <c r="E115" s="157"/>
    </row>
    <row r="116" ht="15.75" customHeight="1">
      <c r="E116" s="157"/>
    </row>
    <row r="117" ht="15.75" customHeight="1">
      <c r="E117" s="157"/>
    </row>
    <row r="118" ht="15.75" customHeight="1">
      <c r="E118" s="157"/>
    </row>
    <row r="119" ht="15.75" customHeight="1">
      <c r="E119" s="157"/>
    </row>
    <row r="120" ht="15.75" customHeight="1">
      <c r="E120" s="157"/>
    </row>
    <row r="121" ht="15.75" customHeight="1">
      <c r="E121" s="157"/>
    </row>
    <row r="122" ht="15.75" customHeight="1">
      <c r="E122" s="157"/>
    </row>
    <row r="123" ht="15.75" customHeight="1">
      <c r="E123" s="157"/>
    </row>
    <row r="124" ht="15.75" customHeight="1">
      <c r="E124" s="157"/>
    </row>
    <row r="125" ht="15.75" customHeight="1">
      <c r="E125" s="157"/>
    </row>
    <row r="126" ht="15.75" customHeight="1">
      <c r="E126" s="157"/>
    </row>
    <row r="127" ht="15.75" customHeight="1">
      <c r="E127" s="157"/>
    </row>
    <row r="128" ht="15.75" customHeight="1">
      <c r="E128" s="157"/>
    </row>
    <row r="129" ht="15.75" customHeight="1">
      <c r="E129" s="157"/>
    </row>
    <row r="130" ht="15.75" customHeight="1">
      <c r="E130" s="157"/>
    </row>
    <row r="131" ht="15.75" customHeight="1">
      <c r="E131" s="157"/>
    </row>
    <row r="132" ht="15.75" customHeight="1">
      <c r="E132" s="157"/>
    </row>
    <row r="133" ht="15.75" customHeight="1">
      <c r="E133" s="157"/>
    </row>
    <row r="134" ht="15.75" customHeight="1">
      <c r="E134" s="157"/>
    </row>
    <row r="135" ht="15.75" customHeight="1">
      <c r="E135" s="157"/>
    </row>
    <row r="136" ht="15.75" customHeight="1">
      <c r="E136" s="157"/>
    </row>
    <row r="137" ht="15.75" customHeight="1">
      <c r="E137" s="157"/>
    </row>
    <row r="138" ht="15.75" customHeight="1">
      <c r="E138" s="157"/>
    </row>
    <row r="139" ht="15.75" customHeight="1">
      <c r="E139" s="157"/>
    </row>
    <row r="140" ht="15.75" customHeight="1">
      <c r="E140" s="157"/>
    </row>
    <row r="141" ht="15.75" customHeight="1">
      <c r="E141" s="157"/>
    </row>
    <row r="142" ht="15.75" customHeight="1">
      <c r="E142" s="157"/>
    </row>
    <row r="143" ht="15.75" customHeight="1">
      <c r="E143" s="157"/>
    </row>
    <row r="144" ht="15.75" customHeight="1">
      <c r="E144" s="157"/>
    </row>
    <row r="145" ht="15.75" customHeight="1">
      <c r="E145" s="157"/>
    </row>
    <row r="146" ht="15.75" customHeight="1">
      <c r="E146" s="157"/>
    </row>
    <row r="147" ht="15.75" customHeight="1">
      <c r="E147" s="157"/>
    </row>
    <row r="148" ht="15.75" customHeight="1">
      <c r="E148" s="157"/>
    </row>
    <row r="149" ht="15.75" customHeight="1">
      <c r="E149" s="157"/>
    </row>
    <row r="150" ht="15.75" customHeight="1">
      <c r="E150" s="157"/>
    </row>
    <row r="151" ht="15.75" customHeight="1">
      <c r="E151" s="157"/>
    </row>
    <row r="152" ht="15.75" customHeight="1">
      <c r="E152" s="157"/>
    </row>
    <row r="153" ht="15.75" customHeight="1">
      <c r="E153" s="157"/>
    </row>
    <row r="154" ht="15.75" customHeight="1">
      <c r="E154" s="157"/>
    </row>
    <row r="155" ht="15.75" customHeight="1">
      <c r="E155" s="157"/>
    </row>
    <row r="156" ht="15.75" customHeight="1">
      <c r="E156" s="157"/>
    </row>
    <row r="157" ht="15.75" customHeight="1">
      <c r="E157" s="157"/>
    </row>
    <row r="158" ht="15.75" customHeight="1">
      <c r="E158" s="157"/>
    </row>
    <row r="159" ht="15.75" customHeight="1">
      <c r="E159" s="157"/>
    </row>
    <row r="160" ht="15.75" customHeight="1">
      <c r="E160" s="157"/>
    </row>
    <row r="161" ht="15.75" customHeight="1">
      <c r="E161" s="157"/>
    </row>
    <row r="162" ht="15.75" customHeight="1">
      <c r="E162" s="157"/>
    </row>
    <row r="163" ht="15.75" customHeight="1">
      <c r="E163" s="157"/>
    </row>
    <row r="164" ht="15.75" customHeight="1">
      <c r="E164" s="157"/>
    </row>
    <row r="165" ht="15.75" customHeight="1">
      <c r="E165" s="157"/>
    </row>
    <row r="166" ht="15.75" customHeight="1">
      <c r="E166" s="157"/>
    </row>
    <row r="167" ht="15.75" customHeight="1">
      <c r="E167" s="157"/>
    </row>
    <row r="168" ht="15.75" customHeight="1">
      <c r="E168" s="157"/>
    </row>
    <row r="169" ht="15.75" customHeight="1">
      <c r="E169" s="157"/>
    </row>
    <row r="170" ht="15.75" customHeight="1">
      <c r="E170" s="157"/>
    </row>
    <row r="171" ht="15.75" customHeight="1">
      <c r="E171" s="157"/>
    </row>
    <row r="172" ht="15.75" customHeight="1">
      <c r="E172" s="157"/>
    </row>
    <row r="173" ht="15.75" customHeight="1">
      <c r="E173" s="157"/>
    </row>
    <row r="174" ht="15.75" customHeight="1">
      <c r="E174" s="157"/>
    </row>
    <row r="175" ht="15.75" customHeight="1">
      <c r="E175" s="157"/>
    </row>
    <row r="176" ht="15.75" customHeight="1">
      <c r="E176" s="157"/>
    </row>
    <row r="177" ht="15.75" customHeight="1">
      <c r="E177" s="157"/>
    </row>
    <row r="178" ht="15.75" customHeight="1">
      <c r="E178" s="157"/>
    </row>
    <row r="179" ht="15.75" customHeight="1">
      <c r="E179" s="157"/>
    </row>
    <row r="180" ht="15.75" customHeight="1">
      <c r="E180" s="157"/>
    </row>
    <row r="181" ht="15.75" customHeight="1">
      <c r="E181" s="157"/>
    </row>
    <row r="182" ht="15.75" customHeight="1">
      <c r="E182" s="157"/>
    </row>
    <row r="183" ht="15.75" customHeight="1">
      <c r="E183" s="157"/>
    </row>
    <row r="184" ht="15.75" customHeight="1">
      <c r="E184" s="157"/>
    </row>
    <row r="185" ht="15.75" customHeight="1">
      <c r="E185" s="157"/>
    </row>
    <row r="186" ht="15.75" customHeight="1">
      <c r="E186" s="157"/>
    </row>
    <row r="187" ht="15.75" customHeight="1">
      <c r="E187" s="157"/>
    </row>
    <row r="188" ht="15.75" customHeight="1">
      <c r="E188" s="157"/>
    </row>
    <row r="189" ht="15.75" customHeight="1">
      <c r="E189" s="157"/>
    </row>
    <row r="190" ht="15.75" customHeight="1">
      <c r="E190" s="157"/>
    </row>
    <row r="191" ht="15.75" customHeight="1">
      <c r="E191" s="157"/>
    </row>
    <row r="192" ht="15.75" customHeight="1">
      <c r="E192" s="157"/>
    </row>
    <row r="193" ht="15.75" customHeight="1">
      <c r="E193" s="157"/>
    </row>
    <row r="194" ht="15.75" customHeight="1">
      <c r="E194" s="157"/>
    </row>
    <row r="195" ht="15.75" customHeight="1">
      <c r="E195" s="157"/>
    </row>
    <row r="196" ht="15.75" customHeight="1">
      <c r="E196" s="157"/>
    </row>
    <row r="197" ht="15.75" customHeight="1">
      <c r="E197" s="157"/>
    </row>
    <row r="198" ht="15.75" customHeight="1">
      <c r="E198" s="157"/>
    </row>
    <row r="199" ht="15.75" customHeight="1">
      <c r="E199" s="157"/>
    </row>
    <row r="200" ht="15.75" customHeight="1">
      <c r="E200" s="157"/>
    </row>
    <row r="201" ht="15.75" customHeight="1">
      <c r="E201" s="157"/>
    </row>
    <row r="202" ht="15.75" customHeight="1">
      <c r="E202" s="157"/>
    </row>
    <row r="203" ht="15.75" customHeight="1">
      <c r="E203" s="157"/>
    </row>
    <row r="204" ht="15.75" customHeight="1">
      <c r="E204" s="157"/>
    </row>
    <row r="205" ht="15.75" customHeight="1">
      <c r="E205" s="157"/>
    </row>
    <row r="206" ht="15.75" customHeight="1">
      <c r="E206" s="157"/>
    </row>
    <row r="207" ht="15.75" customHeight="1">
      <c r="E207" s="157"/>
    </row>
    <row r="208" ht="15.75" customHeight="1">
      <c r="E208" s="157"/>
    </row>
    <row r="209" ht="15.75" customHeight="1">
      <c r="E209" s="157"/>
    </row>
    <row r="210" ht="15.75" customHeight="1">
      <c r="E210" s="157"/>
    </row>
    <row r="211" ht="15.75" customHeight="1">
      <c r="E211" s="157"/>
    </row>
    <row r="212" ht="15.75" customHeight="1">
      <c r="E212" s="157"/>
    </row>
    <row r="213" ht="15.75" customHeight="1">
      <c r="E213" s="157"/>
    </row>
    <row r="214" ht="15.75" customHeight="1">
      <c r="E214" s="157"/>
    </row>
    <row r="215" ht="15.75" customHeight="1">
      <c r="E215" s="157"/>
    </row>
    <row r="216" ht="15.75" customHeight="1">
      <c r="E216" s="157"/>
    </row>
    <row r="217" ht="15.75" customHeight="1">
      <c r="E217" s="157"/>
    </row>
    <row r="218" ht="15.75" customHeight="1">
      <c r="E218" s="157"/>
    </row>
    <row r="219" ht="15.75" customHeight="1">
      <c r="E219" s="157"/>
    </row>
    <row r="220" ht="15.75" customHeight="1">
      <c r="E220" s="157"/>
    </row>
    <row r="221" ht="15.75" customHeight="1">
      <c r="E221" s="157"/>
    </row>
    <row r="222" ht="15.75" customHeight="1">
      <c r="E222" s="157"/>
    </row>
    <row r="223" ht="15.75" customHeight="1">
      <c r="E223" s="157"/>
    </row>
    <row r="224" ht="15.75" customHeight="1">
      <c r="E224" s="157"/>
    </row>
    <row r="225" ht="15.75" customHeight="1">
      <c r="E225" s="157"/>
    </row>
    <row r="226" ht="15.75" customHeight="1">
      <c r="E226" s="157"/>
    </row>
    <row r="227" ht="15.75" customHeight="1">
      <c r="E227" s="157"/>
    </row>
    <row r="228" ht="15.75" customHeight="1">
      <c r="E228" s="157"/>
    </row>
    <row r="229" ht="15.75" customHeight="1">
      <c r="E229" s="157"/>
    </row>
    <row r="230" ht="15.75" customHeight="1">
      <c r="E230" s="157"/>
    </row>
    <row r="231" ht="15.75" customHeight="1">
      <c r="E231" s="157"/>
    </row>
    <row r="232" ht="15.75" customHeight="1">
      <c r="E232" s="157"/>
    </row>
    <row r="233" ht="15.75" customHeight="1">
      <c r="E233" s="157"/>
    </row>
    <row r="234" ht="15.75" customHeight="1">
      <c r="E234" s="157"/>
    </row>
    <row r="235" ht="15.75" customHeight="1">
      <c r="E235" s="157"/>
    </row>
    <row r="236" ht="15.75" customHeight="1">
      <c r="E236" s="157"/>
    </row>
    <row r="237" ht="15.75" customHeight="1">
      <c r="E237" s="157"/>
    </row>
    <row r="238" ht="15.75" customHeight="1">
      <c r="E238" s="157"/>
    </row>
    <row r="239" ht="15.75" customHeight="1">
      <c r="E239" s="157"/>
    </row>
    <row r="240" ht="15.75" customHeight="1">
      <c r="E240" s="157"/>
    </row>
    <row r="241" ht="15.75" customHeight="1">
      <c r="E241" s="157"/>
    </row>
    <row r="242" ht="15.75" customHeight="1">
      <c r="E242" s="157"/>
    </row>
    <row r="243" ht="15.75" customHeight="1">
      <c r="E243" s="157"/>
    </row>
    <row r="244" ht="15.75" customHeight="1">
      <c r="E244" s="157"/>
    </row>
    <row r="245" ht="15.75" customHeight="1">
      <c r="E245" s="157"/>
    </row>
    <row r="246" ht="15.75" customHeight="1">
      <c r="E246" s="157"/>
    </row>
    <row r="247" ht="15.75" customHeight="1">
      <c r="E247" s="157"/>
    </row>
    <row r="248" ht="15.75" customHeight="1">
      <c r="E248" s="157"/>
    </row>
    <row r="249" ht="15.75" customHeight="1">
      <c r="E249" s="157"/>
    </row>
    <row r="250" ht="15.75" customHeight="1">
      <c r="E250" s="157"/>
    </row>
    <row r="251" ht="15.75" customHeight="1">
      <c r="E251" s="157"/>
    </row>
    <row r="252" ht="15.75" customHeight="1">
      <c r="E252" s="157"/>
    </row>
    <row r="253" ht="15.75" customHeight="1">
      <c r="E253" s="157"/>
    </row>
    <row r="254" ht="15.75" customHeight="1">
      <c r="E254" s="157"/>
    </row>
    <row r="255" ht="15.75" customHeight="1">
      <c r="E255" s="157"/>
    </row>
    <row r="256" ht="15.75" customHeight="1">
      <c r="E256" s="157"/>
    </row>
    <row r="257" ht="15.75" customHeight="1">
      <c r="E257" s="157"/>
    </row>
    <row r="258" ht="15.75" customHeight="1">
      <c r="E258" s="157"/>
    </row>
    <row r="259" ht="15.75" customHeight="1">
      <c r="E259" s="157"/>
    </row>
    <row r="260" ht="15.75" customHeight="1">
      <c r="E260" s="157"/>
    </row>
    <row r="261" ht="15.75" customHeight="1">
      <c r="E261" s="157"/>
    </row>
    <row r="262" ht="15.75" customHeight="1">
      <c r="E262" s="157"/>
    </row>
    <row r="263" ht="15.75" customHeight="1">
      <c r="E263" s="157"/>
    </row>
    <row r="264" ht="15.75" customHeight="1">
      <c r="E264" s="157"/>
    </row>
    <row r="265" ht="15.75" customHeight="1">
      <c r="E265" s="157"/>
    </row>
    <row r="266" ht="15.75" customHeight="1">
      <c r="E266" s="157"/>
    </row>
    <row r="267" ht="15.75" customHeight="1">
      <c r="E267" s="157"/>
    </row>
    <row r="268" ht="15.75" customHeight="1">
      <c r="E268" s="157"/>
    </row>
    <row r="269" ht="15.75" customHeight="1">
      <c r="E269" s="157"/>
    </row>
    <row r="270" ht="15.75" customHeight="1">
      <c r="E270" s="157"/>
    </row>
    <row r="271" ht="15.75" customHeight="1">
      <c r="E271" s="157"/>
    </row>
    <row r="272" ht="15.75" customHeight="1">
      <c r="E272" s="157"/>
    </row>
    <row r="273" ht="15.75" customHeight="1">
      <c r="E273" s="157"/>
    </row>
    <row r="274" ht="15.75" customHeight="1">
      <c r="E274" s="157"/>
    </row>
    <row r="275" ht="15.75" customHeight="1">
      <c r="E275" s="157"/>
    </row>
    <row r="276" ht="15.75" customHeight="1">
      <c r="E276" s="157"/>
    </row>
    <row r="277" ht="15.75" customHeight="1">
      <c r="E277" s="157"/>
    </row>
    <row r="278" ht="15.75" customHeight="1">
      <c r="E278" s="157"/>
    </row>
    <row r="279" ht="15.75" customHeight="1">
      <c r="E279" s="157"/>
    </row>
    <row r="280" ht="15.75" customHeight="1">
      <c r="E280" s="157"/>
    </row>
    <row r="281" ht="15.75" customHeight="1">
      <c r="E281" s="157"/>
    </row>
    <row r="282" ht="15.75" customHeight="1">
      <c r="E282" s="157"/>
    </row>
    <row r="283" ht="15.75" customHeight="1">
      <c r="E283" s="157"/>
    </row>
    <row r="284" ht="15.75" customHeight="1">
      <c r="E284" s="157"/>
    </row>
    <row r="285" ht="15.75" customHeight="1">
      <c r="E285" s="157"/>
    </row>
    <row r="286" ht="15.75" customHeight="1">
      <c r="E286" s="157"/>
    </row>
    <row r="287" ht="15.75" customHeight="1">
      <c r="E287" s="157"/>
    </row>
    <row r="288" ht="15.75" customHeight="1">
      <c r="E288" s="157"/>
    </row>
    <row r="289" ht="15.75" customHeight="1">
      <c r="E289" s="157"/>
    </row>
    <row r="290" ht="15.75" customHeight="1">
      <c r="E290" s="157"/>
    </row>
    <row r="291" ht="15.75" customHeight="1">
      <c r="E291" s="157"/>
    </row>
    <row r="292" ht="15.75" customHeight="1">
      <c r="E292" s="157"/>
    </row>
    <row r="293" ht="15.75" customHeight="1">
      <c r="E293" s="209"/>
    </row>
    <row r="294" ht="15.75" customHeight="1">
      <c r="E294" s="209"/>
    </row>
    <row r="295" ht="15.75" customHeight="1">
      <c r="E295" s="209"/>
    </row>
    <row r="296" ht="15.75" customHeight="1">
      <c r="E296" s="209"/>
    </row>
    <row r="297" ht="15.75" customHeight="1">
      <c r="E297" s="209"/>
    </row>
    <row r="298" ht="15.75" customHeight="1">
      <c r="E298" s="209"/>
    </row>
    <row r="299" ht="15.75" customHeight="1">
      <c r="E299" s="209"/>
    </row>
    <row r="300" ht="15.75" customHeight="1">
      <c r="E300" s="209"/>
    </row>
    <row r="301" ht="15.75" customHeight="1">
      <c r="E301" s="209"/>
    </row>
    <row r="302" ht="15.75" customHeight="1">
      <c r="E302" s="209"/>
    </row>
    <row r="303" ht="15.75" customHeight="1">
      <c r="E303" s="209"/>
    </row>
    <row r="304" ht="15.75" customHeight="1">
      <c r="E304" s="209"/>
    </row>
    <row r="305" ht="15.75" customHeight="1">
      <c r="E305" s="209"/>
    </row>
    <row r="306" ht="15.75" customHeight="1">
      <c r="E306" s="209"/>
    </row>
    <row r="307" ht="15.75" customHeight="1">
      <c r="E307" s="209"/>
    </row>
    <row r="308" ht="15.75" customHeight="1">
      <c r="E308" s="209"/>
    </row>
    <row r="309" ht="15.75" customHeight="1">
      <c r="E309" s="209"/>
    </row>
    <row r="310" ht="15.75" customHeight="1">
      <c r="E310" s="209"/>
    </row>
    <row r="311" ht="15.75" customHeight="1">
      <c r="E311" s="209"/>
    </row>
    <row r="312" ht="15.75" customHeight="1">
      <c r="E312" s="209"/>
    </row>
    <row r="313" ht="15.75" customHeight="1">
      <c r="E313" s="209"/>
    </row>
    <row r="314" ht="15.75" customHeight="1">
      <c r="E314" s="209"/>
    </row>
    <row r="315" ht="15.75" customHeight="1">
      <c r="E315" s="209"/>
    </row>
    <row r="316" ht="15.75" customHeight="1">
      <c r="E316" s="209"/>
    </row>
    <row r="317" ht="15.75" customHeight="1">
      <c r="E317" s="209"/>
    </row>
    <row r="318" ht="15.75" customHeight="1">
      <c r="E318" s="209"/>
    </row>
    <row r="319" ht="15.75" customHeight="1">
      <c r="E319" s="209"/>
    </row>
    <row r="320" ht="15.75" customHeight="1">
      <c r="E320" s="209"/>
    </row>
    <row r="321" ht="15.75" customHeight="1">
      <c r="E321" s="209"/>
    </row>
    <row r="322" ht="15.75" customHeight="1">
      <c r="E322" s="209"/>
    </row>
    <row r="323" ht="15.75" customHeight="1">
      <c r="E323" s="209"/>
    </row>
    <row r="324" ht="15.75" customHeight="1">
      <c r="E324" s="209"/>
    </row>
    <row r="325" ht="15.75" customHeight="1">
      <c r="E325" s="209"/>
    </row>
    <row r="326" ht="15.75" customHeight="1">
      <c r="E326" s="209"/>
    </row>
    <row r="327" ht="15.75" customHeight="1">
      <c r="E327" s="209"/>
    </row>
    <row r="328" ht="15.75" customHeight="1">
      <c r="E328" s="209"/>
    </row>
    <row r="329" ht="15.75" customHeight="1">
      <c r="E329" s="209"/>
    </row>
    <row r="330" ht="15.75" customHeight="1">
      <c r="E330" s="209"/>
    </row>
    <row r="331" ht="15.75" customHeight="1">
      <c r="E331" s="209"/>
    </row>
    <row r="332" ht="15.75" customHeight="1">
      <c r="E332" s="209"/>
    </row>
    <row r="333" ht="15.75" customHeight="1">
      <c r="E333" s="209"/>
    </row>
    <row r="334" ht="15.75" customHeight="1">
      <c r="E334" s="209"/>
    </row>
    <row r="335" ht="15.75" customHeight="1">
      <c r="E335" s="209"/>
    </row>
    <row r="336" ht="15.75" customHeight="1">
      <c r="E336" s="209"/>
    </row>
    <row r="337" ht="15.75" customHeight="1">
      <c r="E337" s="209"/>
    </row>
    <row r="338" ht="15.75" customHeight="1">
      <c r="E338" s="209"/>
    </row>
    <row r="339" ht="15.75" customHeight="1">
      <c r="E339" s="209"/>
    </row>
    <row r="340" ht="15.75" customHeight="1">
      <c r="E340" s="209"/>
    </row>
    <row r="341" ht="15.75" customHeight="1">
      <c r="E341" s="209"/>
    </row>
    <row r="342" ht="15.75" customHeight="1">
      <c r="E342" s="209"/>
    </row>
    <row r="343" ht="15.75" customHeight="1">
      <c r="E343" s="209"/>
    </row>
    <row r="344" ht="15.75" customHeight="1">
      <c r="E344" s="209"/>
    </row>
    <row r="345" ht="15.75" customHeight="1">
      <c r="E345" s="209"/>
    </row>
    <row r="346" ht="15.75" customHeight="1">
      <c r="E346" s="209"/>
    </row>
    <row r="347" ht="15.75" customHeight="1">
      <c r="E347" s="209"/>
    </row>
    <row r="348" ht="15.75" customHeight="1">
      <c r="E348" s="209"/>
    </row>
    <row r="349" ht="15.75" customHeight="1">
      <c r="E349" s="209"/>
    </row>
    <row r="350" ht="15.75" customHeight="1">
      <c r="E350" s="209"/>
    </row>
    <row r="351" ht="15.75" customHeight="1">
      <c r="E351" s="209"/>
    </row>
    <row r="352" ht="15.75" customHeight="1">
      <c r="E352" s="209"/>
    </row>
    <row r="353" ht="15.75" customHeight="1">
      <c r="E353" s="209"/>
    </row>
    <row r="354" ht="15.75" customHeight="1">
      <c r="E354" s="209"/>
    </row>
    <row r="355" ht="15.75" customHeight="1">
      <c r="E355" s="209"/>
    </row>
    <row r="356" ht="15.75" customHeight="1">
      <c r="E356" s="209"/>
    </row>
    <row r="357" ht="15.75" customHeight="1">
      <c r="E357" s="209"/>
    </row>
    <row r="358" ht="15.75" customHeight="1">
      <c r="E358" s="209"/>
    </row>
    <row r="359" ht="15.75" customHeight="1">
      <c r="E359" s="209"/>
    </row>
    <row r="360" ht="15.75" customHeight="1">
      <c r="E360" s="209"/>
    </row>
    <row r="361" ht="15.75" customHeight="1">
      <c r="E361" s="209"/>
    </row>
    <row r="362" ht="15.75" customHeight="1">
      <c r="E362" s="209"/>
    </row>
    <row r="363" ht="15.75" customHeight="1">
      <c r="E363" s="209"/>
    </row>
    <row r="364" ht="15.75" customHeight="1">
      <c r="E364" s="209"/>
    </row>
    <row r="365" ht="15.75" customHeight="1">
      <c r="E365" s="209"/>
    </row>
    <row r="366" ht="15.75" customHeight="1">
      <c r="E366" s="209"/>
    </row>
    <row r="367" ht="15.75" customHeight="1">
      <c r="E367" s="209"/>
    </row>
    <row r="368" ht="15.75" customHeight="1">
      <c r="E368" s="209"/>
    </row>
    <row r="369" ht="15.75" customHeight="1">
      <c r="E369" s="209"/>
    </row>
    <row r="370" ht="15.75" customHeight="1">
      <c r="E370" s="209"/>
    </row>
    <row r="371" ht="15.75" customHeight="1">
      <c r="E371" s="209"/>
    </row>
    <row r="372" ht="15.75" customHeight="1">
      <c r="E372" s="209"/>
    </row>
    <row r="373" ht="15.75" customHeight="1">
      <c r="E373" s="209"/>
    </row>
    <row r="374" ht="15.75" customHeight="1">
      <c r="E374" s="209"/>
    </row>
    <row r="375" ht="15.75" customHeight="1">
      <c r="E375" s="209"/>
    </row>
    <row r="376" ht="15.75" customHeight="1">
      <c r="E376" s="209"/>
    </row>
    <row r="377" ht="15.75" customHeight="1">
      <c r="E377" s="209"/>
    </row>
    <row r="378" ht="15.75" customHeight="1">
      <c r="E378" s="209"/>
    </row>
    <row r="379" ht="15.75" customHeight="1">
      <c r="E379" s="209"/>
    </row>
    <row r="380" ht="15.75" customHeight="1">
      <c r="E380" s="209"/>
    </row>
    <row r="381" ht="15.75" customHeight="1">
      <c r="E381" s="209"/>
    </row>
    <row r="382" ht="15.75" customHeight="1">
      <c r="E382" s="209"/>
    </row>
    <row r="383" ht="15.75" customHeight="1">
      <c r="E383" s="209"/>
    </row>
    <row r="384" ht="15.75" customHeight="1">
      <c r="E384" s="209"/>
    </row>
    <row r="385" ht="15.75" customHeight="1">
      <c r="E385" s="209"/>
    </row>
    <row r="386" ht="15.75" customHeight="1">
      <c r="E386" s="209"/>
    </row>
    <row r="387" ht="15.75" customHeight="1">
      <c r="E387" s="209"/>
    </row>
    <row r="388" ht="15.75" customHeight="1">
      <c r="E388" s="209"/>
    </row>
    <row r="389" ht="15.75" customHeight="1">
      <c r="E389" s="209"/>
    </row>
    <row r="390" ht="15.75" customHeight="1">
      <c r="E390" s="209"/>
    </row>
    <row r="391" ht="15.75" customHeight="1">
      <c r="E391" s="209"/>
    </row>
    <row r="392" ht="15.75" customHeight="1">
      <c r="E392" s="209"/>
    </row>
    <row r="393" ht="15.75" customHeight="1">
      <c r="E393" s="209"/>
    </row>
    <row r="394" ht="15.75" customHeight="1">
      <c r="E394" s="209"/>
    </row>
    <row r="395" ht="15.75" customHeight="1">
      <c r="E395" s="209"/>
    </row>
    <row r="396" ht="15.75" customHeight="1">
      <c r="E396" s="209"/>
    </row>
    <row r="397" ht="15.75" customHeight="1">
      <c r="E397" s="209"/>
    </row>
    <row r="398" ht="15.75" customHeight="1">
      <c r="E398" s="209"/>
    </row>
    <row r="399" ht="15.75" customHeight="1">
      <c r="E399" s="209"/>
    </row>
    <row r="400" ht="15.75" customHeight="1">
      <c r="E400" s="209"/>
    </row>
    <row r="401" ht="15.75" customHeight="1">
      <c r="E401" s="209"/>
    </row>
    <row r="402" ht="15.75" customHeight="1">
      <c r="E402" s="209"/>
    </row>
    <row r="403" ht="15.75" customHeight="1">
      <c r="E403" s="209"/>
    </row>
    <row r="404" ht="15.75" customHeight="1">
      <c r="E404" s="209"/>
    </row>
    <row r="405" ht="15.75" customHeight="1">
      <c r="E405" s="209"/>
    </row>
    <row r="406" ht="15.75" customHeight="1">
      <c r="E406" s="209"/>
    </row>
    <row r="407" ht="15.75" customHeight="1">
      <c r="E407" s="209"/>
    </row>
    <row r="408" ht="15.75" customHeight="1">
      <c r="E408" s="209"/>
    </row>
    <row r="409" ht="15.75" customHeight="1">
      <c r="E409" s="209"/>
    </row>
    <row r="410" ht="15.75" customHeight="1">
      <c r="E410" s="209"/>
    </row>
    <row r="411" ht="15.75" customHeight="1">
      <c r="E411" s="209"/>
    </row>
    <row r="412" ht="15.75" customHeight="1">
      <c r="E412" s="209"/>
    </row>
    <row r="413" ht="15.75" customHeight="1">
      <c r="E413" s="209"/>
    </row>
    <row r="414" ht="15.75" customHeight="1">
      <c r="E414" s="209"/>
    </row>
    <row r="415" ht="15.75" customHeight="1">
      <c r="E415" s="209"/>
    </row>
    <row r="416" ht="15.75" customHeight="1">
      <c r="E416" s="209"/>
    </row>
    <row r="417" ht="15.75" customHeight="1">
      <c r="E417" s="209"/>
    </row>
    <row r="418" ht="15.75" customHeight="1">
      <c r="E418" s="209"/>
    </row>
    <row r="419" ht="15.75" customHeight="1">
      <c r="E419" s="209"/>
    </row>
    <row r="420" ht="15.75" customHeight="1">
      <c r="E420" s="209"/>
    </row>
    <row r="421" ht="15.75" customHeight="1">
      <c r="E421" s="209"/>
    </row>
    <row r="422" ht="15.75" customHeight="1">
      <c r="E422" s="209"/>
    </row>
    <row r="423" ht="15.75" customHeight="1">
      <c r="E423" s="209"/>
    </row>
    <row r="424" ht="15.75" customHeight="1">
      <c r="E424" s="209"/>
    </row>
    <row r="425" ht="15.75" customHeight="1">
      <c r="E425" s="209"/>
    </row>
    <row r="426" ht="15.75" customHeight="1">
      <c r="E426" s="209"/>
    </row>
    <row r="427" ht="15.75" customHeight="1">
      <c r="E427" s="209"/>
    </row>
    <row r="428" ht="15.75" customHeight="1">
      <c r="E428" s="209"/>
    </row>
    <row r="429" ht="15.75" customHeight="1">
      <c r="E429" s="209"/>
    </row>
    <row r="430" ht="15.75" customHeight="1">
      <c r="E430" s="209"/>
    </row>
    <row r="431" ht="15.75" customHeight="1">
      <c r="E431" s="209"/>
    </row>
    <row r="432" ht="15.75" customHeight="1">
      <c r="E432" s="209"/>
    </row>
    <row r="433" ht="15.75" customHeight="1">
      <c r="E433" s="209"/>
    </row>
    <row r="434" ht="15.75" customHeight="1">
      <c r="E434" s="209"/>
    </row>
    <row r="435" ht="15.75" customHeight="1">
      <c r="E435" s="209"/>
    </row>
    <row r="436" ht="15.75" customHeight="1">
      <c r="E436" s="209"/>
    </row>
    <row r="437" ht="15.75" customHeight="1">
      <c r="E437" s="209"/>
    </row>
    <row r="438" ht="15.75" customHeight="1">
      <c r="E438" s="209"/>
    </row>
    <row r="439" ht="15.75" customHeight="1">
      <c r="E439" s="209"/>
    </row>
    <row r="440" ht="15.75" customHeight="1">
      <c r="E440" s="209"/>
    </row>
    <row r="441" ht="15.75" customHeight="1">
      <c r="E441" s="209"/>
    </row>
    <row r="442" ht="15.75" customHeight="1">
      <c r="E442" s="209"/>
    </row>
    <row r="443" ht="15.75" customHeight="1">
      <c r="E443" s="209"/>
    </row>
    <row r="444" ht="15.75" customHeight="1">
      <c r="E444" s="209"/>
    </row>
    <row r="445" ht="15.75" customHeight="1">
      <c r="E445" s="209"/>
    </row>
    <row r="446" ht="15.75" customHeight="1">
      <c r="E446" s="209"/>
    </row>
    <row r="447" ht="15.75" customHeight="1">
      <c r="E447" s="209"/>
    </row>
    <row r="448" ht="15.75" customHeight="1">
      <c r="E448" s="209"/>
    </row>
    <row r="449" ht="15.75" customHeight="1">
      <c r="E449" s="209"/>
    </row>
    <row r="450" ht="15.75" customHeight="1">
      <c r="E450" s="209"/>
    </row>
    <row r="451" ht="15.75" customHeight="1">
      <c r="E451" s="209"/>
    </row>
    <row r="452" ht="15.75" customHeight="1">
      <c r="E452" s="209"/>
    </row>
    <row r="453" ht="15.75" customHeight="1">
      <c r="E453" s="209"/>
    </row>
    <row r="454" ht="15.75" customHeight="1">
      <c r="E454" s="209"/>
    </row>
    <row r="455" ht="15.75" customHeight="1">
      <c r="E455" s="209"/>
    </row>
    <row r="456" ht="15.75" customHeight="1">
      <c r="E456" s="209"/>
    </row>
    <row r="457" ht="15.75" customHeight="1">
      <c r="E457" s="209"/>
    </row>
    <row r="458" ht="15.75" customHeight="1">
      <c r="E458" s="209"/>
    </row>
    <row r="459" ht="15.75" customHeight="1">
      <c r="E459" s="209"/>
    </row>
    <row r="460" ht="15.75" customHeight="1">
      <c r="E460" s="209"/>
    </row>
    <row r="461" ht="15.75" customHeight="1">
      <c r="E461" s="209"/>
    </row>
    <row r="462" ht="15.75" customHeight="1">
      <c r="E462" s="209"/>
    </row>
    <row r="463" ht="15.75" customHeight="1">
      <c r="E463" s="209"/>
    </row>
    <row r="464" ht="15.75" customHeight="1">
      <c r="E464" s="209"/>
    </row>
    <row r="465" ht="15.75" customHeight="1">
      <c r="E465" s="209"/>
    </row>
    <row r="466" ht="15.75" customHeight="1">
      <c r="E466" s="209"/>
    </row>
    <row r="467" ht="15.75" customHeight="1">
      <c r="E467" s="209"/>
    </row>
    <row r="468" ht="15.75" customHeight="1">
      <c r="E468" s="209"/>
    </row>
    <row r="469" ht="15.75" customHeight="1">
      <c r="E469" s="209"/>
    </row>
    <row r="470" ht="15.75" customHeight="1">
      <c r="E470" s="209"/>
    </row>
    <row r="471" ht="15.75" customHeight="1">
      <c r="E471" s="209"/>
    </row>
    <row r="472" ht="15.75" customHeight="1">
      <c r="E472" s="209"/>
    </row>
    <row r="473" ht="15.75" customHeight="1">
      <c r="E473" s="209"/>
    </row>
    <row r="474" ht="15.75" customHeight="1">
      <c r="E474" s="209"/>
    </row>
    <row r="475" ht="15.75" customHeight="1">
      <c r="E475" s="209"/>
    </row>
    <row r="476" ht="15.75" customHeight="1">
      <c r="E476" s="209"/>
    </row>
    <row r="477" ht="15.75" customHeight="1">
      <c r="E477" s="209"/>
    </row>
    <row r="478" ht="15.75" customHeight="1">
      <c r="E478" s="209"/>
    </row>
    <row r="479" ht="15.75" customHeight="1">
      <c r="E479" s="209"/>
    </row>
    <row r="480" ht="15.75" customHeight="1">
      <c r="E480" s="209"/>
    </row>
    <row r="481" ht="15.75" customHeight="1">
      <c r="E481" s="209"/>
    </row>
    <row r="482" ht="15.75" customHeight="1">
      <c r="E482" s="209"/>
    </row>
    <row r="483" ht="15.75" customHeight="1">
      <c r="E483" s="209"/>
    </row>
    <row r="484" ht="15.75" customHeight="1">
      <c r="E484" s="209"/>
    </row>
    <row r="485" ht="15.75" customHeight="1">
      <c r="E485" s="209"/>
    </row>
    <row r="486" ht="15.75" customHeight="1">
      <c r="E486" s="209"/>
    </row>
    <row r="487" ht="15.75" customHeight="1">
      <c r="E487" s="209"/>
    </row>
    <row r="488" ht="15.75" customHeight="1">
      <c r="E488" s="209"/>
    </row>
    <row r="489" ht="15.75" customHeight="1">
      <c r="E489" s="209"/>
    </row>
    <row r="490" ht="15.75" customHeight="1">
      <c r="E490" s="209"/>
    </row>
    <row r="491" ht="15.75" customHeight="1">
      <c r="E491" s="209"/>
    </row>
    <row r="492" ht="15.75" customHeight="1">
      <c r="E492" s="209"/>
    </row>
    <row r="493" ht="15.75" customHeight="1">
      <c r="E493" s="209"/>
    </row>
    <row r="494" ht="15.75" customHeight="1">
      <c r="E494" s="209"/>
    </row>
    <row r="495" ht="15.75" customHeight="1">
      <c r="E495" s="209"/>
    </row>
    <row r="496" ht="15.75" customHeight="1">
      <c r="E496" s="209"/>
    </row>
    <row r="497" ht="15.75" customHeight="1">
      <c r="E497" s="209"/>
    </row>
    <row r="498" ht="15.75" customHeight="1">
      <c r="E498" s="209"/>
    </row>
    <row r="499" ht="15.75" customHeight="1">
      <c r="E499" s="209"/>
    </row>
    <row r="500" ht="15.75" customHeight="1">
      <c r="E500" s="209"/>
    </row>
    <row r="501" ht="15.75" customHeight="1">
      <c r="E501" s="209"/>
    </row>
    <row r="502" ht="15.75" customHeight="1">
      <c r="E502" s="209"/>
    </row>
    <row r="503" ht="15.75" customHeight="1">
      <c r="E503" s="209"/>
    </row>
    <row r="504" ht="15.75" customHeight="1">
      <c r="E504" s="209"/>
    </row>
    <row r="505" ht="15.75" customHeight="1">
      <c r="E505" s="209"/>
    </row>
    <row r="506" ht="15.75" customHeight="1">
      <c r="E506" s="209"/>
    </row>
    <row r="507" ht="15.75" customHeight="1">
      <c r="E507" s="209"/>
    </row>
    <row r="508" ht="15.75" customHeight="1">
      <c r="E508" s="209"/>
    </row>
    <row r="509" ht="15.75" customHeight="1">
      <c r="E509" s="209"/>
    </row>
    <row r="510" ht="15.75" customHeight="1">
      <c r="E510" s="209"/>
    </row>
    <row r="511" ht="15.75" customHeight="1">
      <c r="E511" s="209"/>
    </row>
    <row r="512" ht="15.75" customHeight="1">
      <c r="E512" s="209"/>
    </row>
    <row r="513" ht="15.75" customHeight="1">
      <c r="E513" s="209"/>
    </row>
    <row r="514" ht="15.75" customHeight="1">
      <c r="E514" s="209"/>
    </row>
    <row r="515" ht="15.75" customHeight="1">
      <c r="E515" s="209"/>
    </row>
    <row r="516" ht="15.75" customHeight="1">
      <c r="E516" s="209"/>
    </row>
    <row r="517" ht="15.75" customHeight="1">
      <c r="E517" s="209"/>
    </row>
    <row r="518" ht="15.75" customHeight="1">
      <c r="E518" s="209"/>
    </row>
    <row r="519" ht="15.75" customHeight="1">
      <c r="E519" s="209"/>
    </row>
    <row r="520" ht="15.75" customHeight="1">
      <c r="E520" s="209"/>
    </row>
    <row r="521" ht="15.75" customHeight="1">
      <c r="E521" s="209"/>
    </row>
    <row r="522" ht="15.75" customHeight="1">
      <c r="E522" s="209"/>
    </row>
    <row r="523" ht="15.75" customHeight="1">
      <c r="E523" s="209"/>
    </row>
    <row r="524" ht="15.75" customHeight="1">
      <c r="E524" s="209"/>
    </row>
    <row r="525" ht="15.75" customHeight="1">
      <c r="E525" s="209"/>
    </row>
    <row r="526" ht="15.75" customHeight="1">
      <c r="E526" s="209"/>
    </row>
    <row r="527" ht="15.75" customHeight="1">
      <c r="E527" s="209"/>
    </row>
    <row r="528" ht="15.75" customHeight="1">
      <c r="E528" s="209"/>
    </row>
    <row r="529" ht="15.75" customHeight="1">
      <c r="E529" s="209"/>
    </row>
    <row r="530" ht="15.75" customHeight="1">
      <c r="E530" s="209"/>
    </row>
    <row r="531" ht="15.75" customHeight="1">
      <c r="E531" s="209"/>
    </row>
    <row r="532" ht="15.75" customHeight="1">
      <c r="E532" s="209"/>
    </row>
    <row r="533" ht="15.75" customHeight="1">
      <c r="E533" s="209"/>
    </row>
    <row r="534" ht="15.75" customHeight="1">
      <c r="E534" s="209"/>
    </row>
    <row r="535" ht="15.75" customHeight="1">
      <c r="E535" s="209"/>
    </row>
    <row r="536" ht="15.75" customHeight="1">
      <c r="E536" s="209"/>
    </row>
    <row r="537" ht="15.75" customHeight="1">
      <c r="E537" s="209"/>
    </row>
    <row r="538" ht="15.75" customHeight="1">
      <c r="E538" s="209"/>
    </row>
    <row r="539" ht="15.75" customHeight="1">
      <c r="E539" s="209"/>
    </row>
    <row r="540" ht="15.75" customHeight="1">
      <c r="E540" s="209"/>
    </row>
    <row r="541" ht="15.75" customHeight="1">
      <c r="E541" s="209"/>
    </row>
    <row r="542" ht="15.75" customHeight="1">
      <c r="E542" s="209"/>
    </row>
    <row r="543" ht="15.75" customHeight="1">
      <c r="E543" s="209"/>
    </row>
    <row r="544" ht="15.75" customHeight="1">
      <c r="E544" s="209"/>
    </row>
    <row r="545" ht="15.75" customHeight="1">
      <c r="E545" s="209"/>
    </row>
    <row r="546" ht="15.75" customHeight="1">
      <c r="E546" s="209"/>
    </row>
    <row r="547" ht="15.75" customHeight="1">
      <c r="E547" s="209"/>
    </row>
    <row r="548" ht="15.75" customHeight="1">
      <c r="E548" s="209"/>
    </row>
    <row r="549" ht="15.75" customHeight="1">
      <c r="E549" s="209"/>
    </row>
    <row r="550" ht="15.75" customHeight="1">
      <c r="E550" s="209"/>
    </row>
    <row r="551" ht="15.75" customHeight="1">
      <c r="E551" s="209"/>
    </row>
    <row r="552" ht="15.75" customHeight="1">
      <c r="E552" s="209"/>
    </row>
    <row r="553" ht="15.75" customHeight="1">
      <c r="E553" s="209"/>
    </row>
    <row r="554" ht="15.75" customHeight="1">
      <c r="E554" s="209"/>
    </row>
    <row r="555" ht="15.75" customHeight="1">
      <c r="E555" s="209"/>
    </row>
    <row r="556" ht="15.75" customHeight="1">
      <c r="E556" s="209"/>
    </row>
    <row r="557" ht="15.75" customHeight="1">
      <c r="E557" s="209"/>
    </row>
    <row r="558" ht="15.75" customHeight="1">
      <c r="E558" s="209"/>
    </row>
    <row r="559" ht="15.75" customHeight="1">
      <c r="E559" s="209"/>
    </row>
    <row r="560" ht="15.75" customHeight="1">
      <c r="E560" s="209"/>
    </row>
    <row r="561" ht="15.75" customHeight="1">
      <c r="E561" s="209"/>
    </row>
    <row r="562" ht="15.75" customHeight="1">
      <c r="E562" s="209"/>
    </row>
    <row r="563" ht="15.75" customHeight="1">
      <c r="E563" s="209"/>
    </row>
    <row r="564" ht="15.75" customHeight="1">
      <c r="E564" s="209"/>
    </row>
    <row r="565" ht="15.75" customHeight="1">
      <c r="E565" s="209"/>
    </row>
    <row r="566" ht="15.75" customHeight="1">
      <c r="E566" s="209"/>
    </row>
    <row r="567" ht="15.75" customHeight="1">
      <c r="E567" s="209"/>
    </row>
    <row r="568" ht="15.75" customHeight="1">
      <c r="E568" s="209"/>
    </row>
    <row r="569" ht="15.75" customHeight="1">
      <c r="E569" s="209"/>
    </row>
    <row r="570" ht="15.75" customHeight="1">
      <c r="E570" s="209"/>
    </row>
    <row r="571" ht="15.75" customHeight="1">
      <c r="E571" s="209"/>
    </row>
    <row r="572" ht="15.75" customHeight="1">
      <c r="E572" s="209"/>
    </row>
    <row r="573" ht="15.75" customHeight="1">
      <c r="E573" s="209"/>
    </row>
    <row r="574" ht="15.75" customHeight="1">
      <c r="E574" s="209"/>
    </row>
    <row r="575" ht="15.75" customHeight="1">
      <c r="E575" s="209"/>
    </row>
    <row r="576" ht="15.75" customHeight="1">
      <c r="E576" s="209"/>
    </row>
    <row r="577" ht="15.75" customHeight="1">
      <c r="E577" s="209"/>
    </row>
    <row r="578" ht="15.75" customHeight="1">
      <c r="E578" s="209"/>
    </row>
    <row r="579" ht="15.75" customHeight="1">
      <c r="E579" s="209"/>
    </row>
    <row r="580" ht="15.75" customHeight="1">
      <c r="E580" s="209"/>
    </row>
    <row r="581" ht="15.75" customHeight="1">
      <c r="E581" s="209"/>
    </row>
    <row r="582" ht="15.75" customHeight="1">
      <c r="E582" s="209"/>
    </row>
    <row r="583" ht="15.75" customHeight="1">
      <c r="E583" s="209"/>
    </row>
    <row r="584" ht="15.75" customHeight="1">
      <c r="E584" s="209"/>
    </row>
    <row r="585" ht="15.75" customHeight="1">
      <c r="E585" s="209"/>
    </row>
    <row r="586" ht="15.75" customHeight="1">
      <c r="E586" s="209"/>
    </row>
    <row r="587" ht="15.75" customHeight="1">
      <c r="E587" s="209"/>
    </row>
    <row r="588" ht="15.75" customHeight="1">
      <c r="E588" s="209"/>
    </row>
    <row r="589" ht="15.75" customHeight="1">
      <c r="E589" s="209"/>
    </row>
    <row r="590" ht="15.75" customHeight="1">
      <c r="E590" s="209"/>
    </row>
    <row r="591" ht="15.75" customHeight="1">
      <c r="E591" s="209"/>
    </row>
    <row r="592" ht="15.75" customHeight="1">
      <c r="E592" s="209"/>
    </row>
    <row r="593" ht="15.75" customHeight="1">
      <c r="E593" s="209"/>
    </row>
    <row r="594" ht="15.75" customHeight="1">
      <c r="E594" s="209"/>
    </row>
    <row r="595" ht="15.75" customHeight="1">
      <c r="E595" s="209"/>
    </row>
    <row r="596" ht="15.75" customHeight="1">
      <c r="E596" s="209"/>
    </row>
    <row r="597" ht="15.75" customHeight="1">
      <c r="E597" s="209"/>
    </row>
    <row r="598" ht="15.75" customHeight="1">
      <c r="E598" s="209"/>
    </row>
    <row r="599" ht="15.75" customHeight="1">
      <c r="E599" s="209"/>
    </row>
    <row r="600" ht="15.75" customHeight="1">
      <c r="E600" s="209"/>
    </row>
    <row r="601" ht="15.75" customHeight="1">
      <c r="E601" s="209"/>
    </row>
    <row r="602" ht="15.75" customHeight="1">
      <c r="E602" s="209"/>
    </row>
    <row r="603" ht="15.75" customHeight="1">
      <c r="E603" s="209"/>
    </row>
    <row r="604" ht="15.75" customHeight="1">
      <c r="E604" s="209"/>
    </row>
    <row r="605" ht="15.75" customHeight="1">
      <c r="E605" s="209"/>
    </row>
    <row r="606" ht="15.75" customHeight="1">
      <c r="E606" s="209"/>
    </row>
    <row r="607" ht="15.75" customHeight="1">
      <c r="E607" s="209"/>
    </row>
    <row r="608" ht="15.75" customHeight="1">
      <c r="E608" s="209"/>
    </row>
    <row r="609" ht="15.75" customHeight="1">
      <c r="E609" s="209"/>
    </row>
    <row r="610" ht="15.75" customHeight="1">
      <c r="E610" s="209"/>
    </row>
    <row r="611" ht="15.75" customHeight="1">
      <c r="E611" s="209"/>
    </row>
    <row r="612" ht="15.75" customHeight="1">
      <c r="E612" s="209"/>
    </row>
    <row r="613" ht="15.75" customHeight="1">
      <c r="E613" s="209"/>
    </row>
    <row r="614" ht="15.75" customHeight="1">
      <c r="E614" s="209"/>
    </row>
    <row r="615" ht="15.75" customHeight="1">
      <c r="E615" s="209"/>
    </row>
    <row r="616" ht="15.75" customHeight="1">
      <c r="E616" s="209"/>
    </row>
    <row r="617" ht="15.75" customHeight="1">
      <c r="E617" s="209"/>
    </row>
    <row r="618" ht="15.75" customHeight="1">
      <c r="E618" s="209"/>
    </row>
    <row r="619" ht="15.75" customHeight="1">
      <c r="E619" s="209"/>
    </row>
    <row r="620" ht="15.75" customHeight="1">
      <c r="E620" s="209"/>
    </row>
    <row r="621" ht="15.75" customHeight="1">
      <c r="E621" s="209"/>
    </row>
    <row r="622" ht="15.75" customHeight="1">
      <c r="E622" s="209"/>
    </row>
    <row r="623" ht="15.75" customHeight="1">
      <c r="E623" s="209"/>
    </row>
    <row r="624" ht="15.75" customHeight="1">
      <c r="E624" s="209"/>
    </row>
    <row r="625" ht="15.75" customHeight="1">
      <c r="E625" s="209"/>
    </row>
    <row r="626" ht="15.75" customHeight="1">
      <c r="E626" s="209"/>
    </row>
    <row r="627" ht="15.75" customHeight="1">
      <c r="E627" s="209"/>
    </row>
    <row r="628" ht="15.75" customHeight="1">
      <c r="E628" s="209"/>
    </row>
    <row r="629" ht="15.75" customHeight="1">
      <c r="E629" s="209"/>
    </row>
    <row r="630" ht="15.75" customHeight="1">
      <c r="E630" s="209"/>
    </row>
    <row r="631" ht="15.75" customHeight="1">
      <c r="E631" s="209"/>
    </row>
    <row r="632" ht="15.75" customHeight="1">
      <c r="E632" s="209"/>
    </row>
    <row r="633" ht="15.75" customHeight="1">
      <c r="E633" s="209"/>
    </row>
    <row r="634" ht="15.75" customHeight="1">
      <c r="E634" s="209"/>
    </row>
    <row r="635" ht="15.75" customHeight="1">
      <c r="E635" s="209"/>
    </row>
    <row r="636" ht="15.75" customHeight="1">
      <c r="E636" s="209"/>
    </row>
    <row r="637" ht="15.75" customHeight="1">
      <c r="E637" s="209"/>
    </row>
    <row r="638" ht="15.75" customHeight="1">
      <c r="E638" s="209"/>
    </row>
    <row r="639" ht="15.75" customHeight="1">
      <c r="E639" s="209"/>
    </row>
    <row r="640" ht="15.75" customHeight="1">
      <c r="E640" s="209"/>
    </row>
    <row r="641" ht="15.75" customHeight="1">
      <c r="E641" s="209"/>
    </row>
    <row r="642" ht="15.75" customHeight="1">
      <c r="E642" s="209"/>
    </row>
    <row r="643" ht="15.75" customHeight="1">
      <c r="E643" s="209"/>
    </row>
    <row r="644" ht="15.75" customHeight="1">
      <c r="E644" s="209"/>
    </row>
    <row r="645" ht="15.75" customHeight="1">
      <c r="E645" s="209"/>
    </row>
    <row r="646" ht="15.75" customHeight="1">
      <c r="E646" s="209"/>
    </row>
    <row r="647" ht="15.75" customHeight="1">
      <c r="E647" s="209"/>
    </row>
    <row r="648" ht="15.75" customHeight="1">
      <c r="E648" s="209"/>
    </row>
    <row r="649" ht="15.75" customHeight="1">
      <c r="E649" s="209"/>
    </row>
    <row r="650" ht="15.75" customHeight="1">
      <c r="E650" s="209"/>
    </row>
    <row r="651" ht="15.75" customHeight="1">
      <c r="E651" s="209"/>
    </row>
    <row r="652" ht="15.75" customHeight="1">
      <c r="E652" s="209"/>
    </row>
    <row r="653" ht="15.75" customHeight="1">
      <c r="E653" s="209"/>
    </row>
    <row r="654" ht="15.75" customHeight="1">
      <c r="E654" s="209"/>
    </row>
    <row r="655" ht="15.75" customHeight="1">
      <c r="E655" s="209"/>
    </row>
    <row r="656" ht="15.75" customHeight="1">
      <c r="E656" s="209"/>
    </row>
    <row r="657" ht="15.75" customHeight="1">
      <c r="E657" s="209"/>
    </row>
    <row r="658" ht="15.75" customHeight="1">
      <c r="E658" s="209"/>
    </row>
    <row r="659" ht="15.75" customHeight="1">
      <c r="E659" s="209"/>
    </row>
    <row r="660" ht="15.75" customHeight="1">
      <c r="E660" s="209"/>
    </row>
    <row r="661" ht="15.75" customHeight="1">
      <c r="E661" s="209"/>
    </row>
    <row r="662" ht="15.75" customHeight="1">
      <c r="E662" s="209"/>
    </row>
    <row r="663" ht="15.75" customHeight="1">
      <c r="E663" s="209"/>
    </row>
    <row r="664" ht="15.75" customHeight="1">
      <c r="E664" s="209"/>
    </row>
    <row r="665" ht="15.75" customHeight="1">
      <c r="E665" s="209"/>
    </row>
    <row r="666" ht="15.75" customHeight="1">
      <c r="E666" s="209"/>
    </row>
    <row r="667" ht="15.75" customHeight="1">
      <c r="E667" s="209"/>
    </row>
    <row r="668" ht="15.75" customHeight="1">
      <c r="E668" s="209"/>
    </row>
    <row r="669" ht="15.75" customHeight="1">
      <c r="E669" s="209"/>
    </row>
    <row r="670" ht="15.75" customHeight="1">
      <c r="E670" s="209"/>
    </row>
    <row r="671" ht="15.75" customHeight="1">
      <c r="E671" s="209"/>
    </row>
    <row r="672" ht="15.75" customHeight="1">
      <c r="E672" s="209"/>
    </row>
    <row r="673" ht="15.75" customHeight="1">
      <c r="E673" s="209"/>
    </row>
    <row r="674" ht="15.75" customHeight="1">
      <c r="E674" s="209"/>
    </row>
    <row r="675" ht="15.75" customHeight="1">
      <c r="E675" s="209"/>
    </row>
    <row r="676" ht="15.75" customHeight="1">
      <c r="E676" s="209"/>
    </row>
    <row r="677" ht="15.75" customHeight="1">
      <c r="E677" s="209"/>
    </row>
    <row r="678" ht="15.75" customHeight="1">
      <c r="E678" s="209"/>
    </row>
    <row r="679" ht="15.75" customHeight="1">
      <c r="E679" s="209"/>
    </row>
    <row r="680" ht="15.75" customHeight="1">
      <c r="E680" s="209"/>
    </row>
    <row r="681" ht="15.75" customHeight="1">
      <c r="E681" s="209"/>
    </row>
    <row r="682" ht="15.75" customHeight="1">
      <c r="E682" s="209"/>
    </row>
    <row r="683" ht="15.75" customHeight="1">
      <c r="E683" s="209"/>
    </row>
    <row r="684" ht="15.75" customHeight="1">
      <c r="E684" s="209"/>
    </row>
    <row r="685" ht="15.75" customHeight="1">
      <c r="E685" s="209"/>
    </row>
    <row r="686" ht="15.75" customHeight="1">
      <c r="E686" s="209"/>
    </row>
    <row r="687" ht="15.75" customHeight="1">
      <c r="E687" s="209"/>
    </row>
    <row r="688" ht="15.75" customHeight="1">
      <c r="E688" s="209"/>
    </row>
    <row r="689" ht="15.75" customHeight="1">
      <c r="E689" s="209"/>
    </row>
    <row r="690" ht="15.75" customHeight="1">
      <c r="E690" s="209"/>
    </row>
    <row r="691" ht="15.75" customHeight="1">
      <c r="E691" s="209"/>
    </row>
    <row r="692" ht="15.75" customHeight="1">
      <c r="E692" s="209"/>
    </row>
    <row r="693" ht="15.75" customHeight="1">
      <c r="E693" s="209"/>
    </row>
    <row r="694" ht="15.75" customHeight="1">
      <c r="E694" s="209"/>
    </row>
    <row r="695" ht="15.75" customHeight="1">
      <c r="E695" s="209"/>
    </row>
    <row r="696" ht="15.75" customHeight="1">
      <c r="E696" s="209"/>
    </row>
    <row r="697" ht="15.75" customHeight="1">
      <c r="E697" s="209"/>
    </row>
    <row r="698" ht="15.75" customHeight="1">
      <c r="E698" s="209"/>
    </row>
    <row r="699" ht="15.75" customHeight="1">
      <c r="E699" s="209"/>
    </row>
    <row r="700" ht="15.75" customHeight="1">
      <c r="E700" s="209"/>
    </row>
    <row r="701" ht="15.75" customHeight="1">
      <c r="E701" s="209"/>
    </row>
    <row r="702" ht="15.75" customHeight="1">
      <c r="E702" s="209"/>
    </row>
    <row r="703" ht="15.75" customHeight="1">
      <c r="E703" s="209"/>
    </row>
    <row r="704" ht="15.75" customHeight="1">
      <c r="E704" s="209"/>
    </row>
    <row r="705" ht="15.75" customHeight="1">
      <c r="E705" s="209"/>
    </row>
    <row r="706" ht="15.75" customHeight="1">
      <c r="E706" s="209"/>
    </row>
    <row r="707" ht="15.75" customHeight="1">
      <c r="E707" s="209"/>
    </row>
    <row r="708" ht="15.75" customHeight="1">
      <c r="E708" s="209"/>
    </row>
    <row r="709" ht="15.75" customHeight="1">
      <c r="E709" s="209"/>
    </row>
    <row r="710" ht="15.75" customHeight="1">
      <c r="E710" s="209"/>
    </row>
    <row r="711" ht="15.75" customHeight="1">
      <c r="E711" s="209"/>
    </row>
    <row r="712" ht="15.75" customHeight="1">
      <c r="E712" s="209"/>
    </row>
    <row r="713" ht="15.75" customHeight="1">
      <c r="E713" s="209"/>
    </row>
    <row r="714" ht="15.75" customHeight="1">
      <c r="E714" s="209"/>
    </row>
    <row r="715" ht="15.75" customHeight="1">
      <c r="E715" s="209"/>
    </row>
    <row r="716" ht="15.75" customHeight="1">
      <c r="E716" s="209"/>
    </row>
    <row r="717" ht="15.75" customHeight="1">
      <c r="E717" s="209"/>
    </row>
    <row r="718" ht="15.75" customHeight="1">
      <c r="E718" s="209"/>
    </row>
    <row r="719" ht="15.75" customHeight="1">
      <c r="E719" s="209"/>
    </row>
    <row r="720" ht="15.75" customHeight="1">
      <c r="E720" s="209"/>
    </row>
    <row r="721" ht="15.75" customHeight="1">
      <c r="E721" s="209"/>
    </row>
    <row r="722" ht="15.75" customHeight="1">
      <c r="E722" s="209"/>
    </row>
    <row r="723" ht="15.75" customHeight="1">
      <c r="E723" s="209"/>
    </row>
    <row r="724" ht="15.75" customHeight="1">
      <c r="E724" s="209"/>
    </row>
    <row r="725" ht="15.75" customHeight="1">
      <c r="E725" s="209"/>
    </row>
    <row r="726" ht="15.75" customHeight="1">
      <c r="E726" s="209"/>
    </row>
    <row r="727" ht="15.75" customHeight="1">
      <c r="E727" s="209"/>
    </row>
    <row r="728" ht="15.75" customHeight="1">
      <c r="E728" s="209"/>
    </row>
    <row r="729" ht="15.75" customHeight="1">
      <c r="E729" s="209"/>
    </row>
    <row r="730" ht="15.75" customHeight="1">
      <c r="E730" s="209"/>
    </row>
    <row r="731" ht="15.75" customHeight="1">
      <c r="E731" s="209"/>
    </row>
    <row r="732" ht="15.75" customHeight="1">
      <c r="E732" s="209"/>
    </row>
    <row r="733" ht="15.75" customHeight="1">
      <c r="E733" s="209"/>
    </row>
    <row r="734" ht="15.75" customHeight="1">
      <c r="E734" s="209"/>
    </row>
    <row r="735" ht="15.75" customHeight="1">
      <c r="E735" s="209"/>
    </row>
    <row r="736" ht="15.75" customHeight="1">
      <c r="E736" s="209"/>
    </row>
    <row r="737" ht="15.75" customHeight="1">
      <c r="E737" s="209"/>
    </row>
    <row r="738" ht="15.75" customHeight="1">
      <c r="E738" s="209"/>
    </row>
    <row r="739" ht="15.75" customHeight="1">
      <c r="E739" s="209"/>
    </row>
    <row r="740" ht="15.75" customHeight="1">
      <c r="E740" s="209"/>
    </row>
    <row r="741" ht="15.75" customHeight="1">
      <c r="E741" s="209"/>
    </row>
    <row r="742" ht="15.75" customHeight="1">
      <c r="E742" s="209"/>
    </row>
    <row r="743" ht="15.75" customHeight="1">
      <c r="E743" s="209"/>
    </row>
    <row r="744" ht="15.75" customHeight="1">
      <c r="E744" s="209"/>
    </row>
    <row r="745" ht="15.75" customHeight="1">
      <c r="E745" s="209"/>
    </row>
    <row r="746" ht="15.75" customHeight="1">
      <c r="E746" s="209"/>
    </row>
    <row r="747" ht="15.75" customHeight="1">
      <c r="E747" s="209"/>
    </row>
    <row r="748" ht="15.75" customHeight="1">
      <c r="E748" s="209"/>
    </row>
    <row r="749" ht="15.75" customHeight="1">
      <c r="E749" s="209"/>
    </row>
    <row r="750" ht="15.75" customHeight="1">
      <c r="E750" s="209"/>
    </row>
    <row r="751" ht="15.75" customHeight="1">
      <c r="E751" s="209"/>
    </row>
    <row r="752" ht="15.75" customHeight="1">
      <c r="E752" s="209"/>
    </row>
    <row r="753" ht="15.75" customHeight="1">
      <c r="E753" s="209"/>
    </row>
    <row r="754" ht="15.75" customHeight="1">
      <c r="E754" s="209"/>
    </row>
    <row r="755" ht="15.75" customHeight="1">
      <c r="E755" s="209"/>
    </row>
    <row r="756" ht="15.75" customHeight="1">
      <c r="E756" s="209"/>
    </row>
    <row r="757" ht="15.75" customHeight="1">
      <c r="E757" s="209"/>
    </row>
    <row r="758" ht="15.75" customHeight="1">
      <c r="E758" s="209"/>
    </row>
    <row r="759" ht="15.75" customHeight="1">
      <c r="E759" s="209"/>
    </row>
    <row r="760" ht="15.75" customHeight="1">
      <c r="E760" s="209"/>
    </row>
    <row r="761" ht="15.75" customHeight="1">
      <c r="E761" s="209"/>
    </row>
    <row r="762" ht="15.75" customHeight="1">
      <c r="E762" s="209"/>
    </row>
    <row r="763" ht="15.75" customHeight="1">
      <c r="E763" s="209"/>
    </row>
    <row r="764" ht="15.75" customHeight="1">
      <c r="E764" s="209"/>
    </row>
    <row r="765" ht="15.75" customHeight="1">
      <c r="E765" s="209"/>
    </row>
    <row r="766" ht="15.75" customHeight="1">
      <c r="E766" s="209"/>
    </row>
    <row r="767" ht="15.75" customHeight="1">
      <c r="E767" s="209"/>
    </row>
    <row r="768" ht="15.75" customHeight="1">
      <c r="E768" s="209"/>
    </row>
    <row r="769" ht="15.75" customHeight="1">
      <c r="E769" s="209"/>
    </row>
    <row r="770" ht="15.75" customHeight="1">
      <c r="E770" s="209"/>
    </row>
    <row r="771" ht="15.75" customHeight="1">
      <c r="E771" s="209"/>
    </row>
    <row r="772" ht="15.75" customHeight="1">
      <c r="E772" s="209"/>
    </row>
    <row r="773" ht="15.75" customHeight="1">
      <c r="E773" s="209"/>
    </row>
    <row r="774" ht="15.75" customHeight="1">
      <c r="E774" s="209"/>
    </row>
    <row r="775" ht="15.75" customHeight="1">
      <c r="E775" s="209"/>
    </row>
    <row r="776" ht="15.75" customHeight="1">
      <c r="E776" s="209"/>
    </row>
    <row r="777" ht="15.75" customHeight="1">
      <c r="E777" s="209"/>
    </row>
    <row r="778" ht="15.75" customHeight="1">
      <c r="E778" s="209"/>
    </row>
    <row r="779" ht="15.75" customHeight="1">
      <c r="E779" s="209"/>
    </row>
    <row r="780" ht="15.75" customHeight="1">
      <c r="E780" s="209"/>
    </row>
    <row r="781" ht="15.75" customHeight="1">
      <c r="E781" s="209"/>
    </row>
    <row r="782" ht="15.75" customHeight="1">
      <c r="E782" s="209"/>
    </row>
    <row r="783" ht="15.75" customHeight="1">
      <c r="E783" s="209"/>
    </row>
    <row r="784" ht="15.75" customHeight="1">
      <c r="E784" s="209"/>
    </row>
    <row r="785" ht="15.75" customHeight="1">
      <c r="E785" s="209"/>
    </row>
    <row r="786" ht="15.75" customHeight="1">
      <c r="E786" s="209"/>
    </row>
    <row r="787" ht="15.75" customHeight="1">
      <c r="E787" s="209"/>
    </row>
    <row r="788" ht="15.75" customHeight="1">
      <c r="E788" s="209"/>
    </row>
    <row r="789" ht="15.75" customHeight="1">
      <c r="E789" s="209"/>
    </row>
    <row r="790" ht="15.75" customHeight="1">
      <c r="E790" s="209"/>
    </row>
    <row r="791" ht="15.75" customHeight="1">
      <c r="E791" s="209"/>
    </row>
    <row r="792" ht="15.75" customHeight="1">
      <c r="E792" s="209"/>
    </row>
    <row r="793" ht="15.75" customHeight="1">
      <c r="E793" s="209"/>
    </row>
    <row r="794" ht="15.75" customHeight="1">
      <c r="E794" s="209"/>
    </row>
    <row r="795" ht="15.75" customHeight="1">
      <c r="E795" s="209"/>
    </row>
    <row r="796" ht="15.75" customHeight="1">
      <c r="E796" s="209"/>
    </row>
    <row r="797" ht="15.75" customHeight="1">
      <c r="E797" s="209"/>
    </row>
    <row r="798" ht="15.75" customHeight="1">
      <c r="E798" s="209"/>
    </row>
    <row r="799" ht="15.75" customHeight="1">
      <c r="E799" s="209"/>
    </row>
    <row r="800" ht="15.75" customHeight="1">
      <c r="E800" s="209"/>
    </row>
    <row r="801" ht="15.75" customHeight="1">
      <c r="E801" s="209"/>
    </row>
    <row r="802" ht="15.75" customHeight="1">
      <c r="E802" s="209"/>
    </row>
    <row r="803" ht="15.75" customHeight="1">
      <c r="E803" s="209"/>
    </row>
    <row r="804" ht="15.75" customHeight="1">
      <c r="E804" s="209"/>
    </row>
    <row r="805" ht="15.75" customHeight="1">
      <c r="E805" s="209"/>
    </row>
    <row r="806" ht="15.75" customHeight="1">
      <c r="E806" s="209"/>
    </row>
    <row r="807" ht="15.75" customHeight="1">
      <c r="E807" s="209"/>
    </row>
    <row r="808" ht="15.75" customHeight="1">
      <c r="E808" s="209"/>
    </row>
    <row r="809" ht="15.75" customHeight="1">
      <c r="E809" s="209"/>
    </row>
    <row r="810" ht="15.75" customHeight="1">
      <c r="E810" s="209"/>
    </row>
    <row r="811" ht="15.75" customHeight="1">
      <c r="E811" s="209"/>
    </row>
    <row r="812" ht="15.75" customHeight="1">
      <c r="E812" s="209"/>
    </row>
    <row r="813" ht="15.75" customHeight="1">
      <c r="E813" s="209"/>
    </row>
    <row r="814" ht="15.75" customHeight="1">
      <c r="E814" s="209"/>
    </row>
    <row r="815" ht="15.75" customHeight="1">
      <c r="E815" s="209"/>
    </row>
    <row r="816" ht="15.75" customHeight="1">
      <c r="E816" s="209"/>
    </row>
    <row r="817" ht="15.75" customHeight="1">
      <c r="E817" s="209"/>
    </row>
    <row r="818" ht="15.75" customHeight="1">
      <c r="E818" s="209"/>
    </row>
    <row r="819" ht="15.75" customHeight="1">
      <c r="E819" s="209"/>
    </row>
    <row r="820" ht="15.75" customHeight="1">
      <c r="E820" s="209"/>
    </row>
    <row r="821" ht="15.75" customHeight="1">
      <c r="E821" s="209"/>
    </row>
    <row r="822" ht="15.75" customHeight="1">
      <c r="E822" s="209"/>
    </row>
    <row r="823" ht="15.75" customHeight="1">
      <c r="E823" s="209"/>
    </row>
    <row r="824" ht="15.75" customHeight="1">
      <c r="E824" s="209"/>
    </row>
    <row r="825" ht="15.75" customHeight="1">
      <c r="E825" s="209"/>
    </row>
    <row r="826" ht="15.75" customHeight="1">
      <c r="E826" s="209"/>
    </row>
    <row r="827" ht="15.75" customHeight="1">
      <c r="E827" s="209"/>
    </row>
    <row r="828" ht="15.75" customHeight="1">
      <c r="E828" s="209"/>
    </row>
    <row r="829" ht="15.75" customHeight="1">
      <c r="E829" s="209"/>
    </row>
    <row r="830" ht="15.75" customHeight="1">
      <c r="E830" s="209"/>
    </row>
    <row r="831" ht="15.75" customHeight="1">
      <c r="E831" s="209"/>
    </row>
    <row r="832" ht="15.75" customHeight="1">
      <c r="E832" s="209"/>
    </row>
    <row r="833" ht="15.75" customHeight="1">
      <c r="E833" s="209"/>
    </row>
    <row r="834" ht="15.75" customHeight="1">
      <c r="E834" s="209"/>
    </row>
    <row r="835" ht="15.75" customHeight="1">
      <c r="E835" s="209"/>
    </row>
    <row r="836" ht="15.75" customHeight="1">
      <c r="E836" s="209"/>
    </row>
    <row r="837" ht="15.75" customHeight="1">
      <c r="E837" s="209"/>
    </row>
    <row r="838" ht="15.75" customHeight="1">
      <c r="E838" s="209"/>
    </row>
    <row r="839" ht="15.75" customHeight="1">
      <c r="E839" s="209"/>
    </row>
    <row r="840" ht="15.75" customHeight="1">
      <c r="E840" s="209"/>
    </row>
    <row r="841" ht="15.75" customHeight="1">
      <c r="E841" s="209"/>
    </row>
    <row r="842" ht="15.75" customHeight="1">
      <c r="E842" s="209"/>
    </row>
    <row r="843" ht="15.75" customHeight="1">
      <c r="E843" s="209"/>
    </row>
    <row r="844" ht="15.75" customHeight="1">
      <c r="E844" s="209"/>
    </row>
    <row r="845" ht="15.75" customHeight="1">
      <c r="E845" s="209"/>
    </row>
    <row r="846" ht="15.75" customHeight="1">
      <c r="E846" s="209"/>
    </row>
    <row r="847" ht="15.75" customHeight="1">
      <c r="E847" s="209"/>
    </row>
    <row r="848" ht="15.75" customHeight="1">
      <c r="E848" s="209"/>
    </row>
    <row r="849" ht="15.75" customHeight="1">
      <c r="E849" s="209"/>
    </row>
    <row r="850" ht="15.75" customHeight="1">
      <c r="E850" s="209"/>
    </row>
    <row r="851" ht="15.75" customHeight="1">
      <c r="E851" s="209"/>
    </row>
    <row r="852" ht="15.75" customHeight="1">
      <c r="E852" s="209"/>
    </row>
    <row r="853" ht="15.75" customHeight="1">
      <c r="E853" s="209"/>
    </row>
    <row r="854" ht="15.75" customHeight="1">
      <c r="E854" s="209"/>
    </row>
    <row r="855" ht="15.75" customHeight="1">
      <c r="E855" s="209"/>
    </row>
    <row r="856" ht="15.75" customHeight="1">
      <c r="E856" s="209"/>
    </row>
    <row r="857" ht="15.75" customHeight="1">
      <c r="E857" s="209"/>
    </row>
    <row r="858" ht="15.75" customHeight="1">
      <c r="E858" s="209"/>
    </row>
    <row r="859" ht="15.75" customHeight="1">
      <c r="E859" s="209"/>
    </row>
    <row r="860" ht="15.75" customHeight="1">
      <c r="E860" s="209"/>
    </row>
    <row r="861" ht="15.75" customHeight="1">
      <c r="E861" s="209"/>
    </row>
    <row r="862" ht="15.75" customHeight="1">
      <c r="E862" s="209"/>
    </row>
    <row r="863" ht="15.75" customHeight="1">
      <c r="E863" s="209"/>
    </row>
    <row r="864" ht="15.75" customHeight="1">
      <c r="E864" s="209"/>
    </row>
    <row r="865" ht="15.75" customHeight="1">
      <c r="E865" s="209"/>
    </row>
    <row r="866" ht="15.75" customHeight="1">
      <c r="E866" s="209"/>
    </row>
    <row r="867" ht="15.75" customHeight="1">
      <c r="E867" s="209"/>
    </row>
    <row r="868" ht="15.75" customHeight="1">
      <c r="E868" s="209"/>
    </row>
    <row r="869" ht="15.75" customHeight="1">
      <c r="E869" s="209"/>
    </row>
    <row r="870" ht="15.75" customHeight="1">
      <c r="E870" s="209"/>
    </row>
    <row r="871" ht="15.75" customHeight="1">
      <c r="E871" s="209"/>
    </row>
    <row r="872" ht="15.75" customHeight="1">
      <c r="E872" s="209"/>
    </row>
    <row r="873" ht="15.75" customHeight="1">
      <c r="E873" s="209"/>
    </row>
    <row r="874" ht="15.75" customHeight="1">
      <c r="E874" s="209"/>
    </row>
    <row r="875" ht="15.75" customHeight="1">
      <c r="E875" s="209"/>
    </row>
    <row r="876" ht="15.75" customHeight="1">
      <c r="E876" s="209"/>
    </row>
    <row r="877" ht="15.75" customHeight="1">
      <c r="E877" s="209"/>
    </row>
    <row r="878" ht="15.75" customHeight="1">
      <c r="E878" s="209"/>
    </row>
    <row r="879" ht="15.75" customHeight="1">
      <c r="E879" s="209"/>
    </row>
    <row r="880" ht="15.75" customHeight="1">
      <c r="E880" s="209"/>
    </row>
    <row r="881" ht="15.75" customHeight="1">
      <c r="E881" s="209"/>
    </row>
    <row r="882" ht="15.75" customHeight="1">
      <c r="E882" s="209"/>
    </row>
    <row r="883" ht="15.75" customHeight="1">
      <c r="E883" s="209"/>
    </row>
    <row r="884" ht="15.75" customHeight="1">
      <c r="E884" s="209"/>
    </row>
    <row r="885" ht="15.75" customHeight="1">
      <c r="E885" s="209"/>
    </row>
    <row r="886" ht="15.75" customHeight="1">
      <c r="E886" s="209"/>
    </row>
    <row r="887" ht="15.75" customHeight="1">
      <c r="E887" s="209"/>
    </row>
    <row r="888" ht="15.75" customHeight="1">
      <c r="E888" s="209"/>
    </row>
    <row r="889" ht="15.75" customHeight="1">
      <c r="E889" s="209"/>
    </row>
    <row r="890" ht="15.75" customHeight="1">
      <c r="E890" s="209"/>
    </row>
    <row r="891" ht="15.75" customHeight="1">
      <c r="E891" s="209"/>
    </row>
    <row r="892" ht="15.75" customHeight="1">
      <c r="E892" s="209"/>
    </row>
    <row r="893" ht="15.75" customHeight="1">
      <c r="E893" s="209"/>
    </row>
    <row r="894" ht="15.75" customHeight="1">
      <c r="E894" s="209"/>
    </row>
    <row r="895" ht="15.75" customHeight="1">
      <c r="E895" s="209"/>
    </row>
    <row r="896" ht="15.75" customHeight="1">
      <c r="E896" s="209"/>
    </row>
    <row r="897" ht="15.75" customHeight="1">
      <c r="E897" s="209"/>
    </row>
    <row r="898" ht="15.75" customHeight="1">
      <c r="E898" s="209"/>
    </row>
    <row r="899" ht="15.75" customHeight="1">
      <c r="E899" s="209"/>
    </row>
    <row r="900" ht="15.75" customHeight="1">
      <c r="E900" s="209"/>
    </row>
    <row r="901" ht="15.75" customHeight="1">
      <c r="E901" s="209"/>
    </row>
    <row r="902" ht="15.75" customHeight="1">
      <c r="E902" s="209"/>
    </row>
    <row r="903" ht="15.75" customHeight="1">
      <c r="E903" s="209"/>
    </row>
    <row r="904" ht="15.75" customHeight="1">
      <c r="E904" s="209"/>
    </row>
    <row r="905" ht="15.75" customHeight="1">
      <c r="E905" s="209"/>
    </row>
    <row r="906" ht="15.75" customHeight="1">
      <c r="E906" s="209"/>
    </row>
    <row r="907" ht="15.75" customHeight="1">
      <c r="E907" s="209"/>
    </row>
    <row r="908" ht="15.75" customHeight="1">
      <c r="E908" s="209"/>
    </row>
    <row r="909" ht="15.75" customHeight="1">
      <c r="E909" s="209"/>
    </row>
    <row r="910" ht="15.75" customHeight="1">
      <c r="E910" s="209"/>
    </row>
    <row r="911" ht="15.75" customHeight="1">
      <c r="E911" s="209"/>
    </row>
    <row r="912" ht="15.75" customHeight="1">
      <c r="E912" s="209"/>
    </row>
    <row r="913" ht="15.75" customHeight="1">
      <c r="E913" s="209"/>
    </row>
    <row r="914" ht="15.75" customHeight="1">
      <c r="E914" s="209"/>
    </row>
    <row r="915" ht="15.75" customHeight="1">
      <c r="E915" s="209"/>
    </row>
    <row r="916" ht="15.75" customHeight="1">
      <c r="E916" s="209"/>
    </row>
    <row r="917" ht="15.75" customHeight="1">
      <c r="E917" s="209"/>
    </row>
    <row r="918" ht="15.75" customHeight="1">
      <c r="E918" s="209"/>
    </row>
    <row r="919" ht="15.75" customHeight="1">
      <c r="E919" s="209"/>
    </row>
    <row r="920" ht="15.75" customHeight="1">
      <c r="E920" s="209"/>
    </row>
    <row r="921" ht="15.75" customHeight="1">
      <c r="E921" s="209"/>
    </row>
    <row r="922" ht="15.75" customHeight="1">
      <c r="E922" s="209"/>
    </row>
    <row r="923" ht="15.75" customHeight="1">
      <c r="E923" s="209"/>
    </row>
    <row r="924" ht="15.75" customHeight="1">
      <c r="E924" s="209"/>
    </row>
    <row r="925" ht="15.75" customHeight="1">
      <c r="E925" s="209"/>
    </row>
    <row r="926" ht="15.75" customHeight="1">
      <c r="E926" s="209"/>
    </row>
    <row r="927" ht="15.75" customHeight="1">
      <c r="E927" s="209"/>
    </row>
    <row r="928" ht="15.75" customHeight="1">
      <c r="E928" s="209"/>
    </row>
    <row r="929" ht="15.75" customHeight="1">
      <c r="E929" s="209"/>
    </row>
    <row r="930" ht="15.75" customHeight="1">
      <c r="E930" s="209"/>
    </row>
    <row r="931" ht="15.75" customHeight="1">
      <c r="E931" s="209"/>
    </row>
    <row r="932" ht="15.75" customHeight="1">
      <c r="E932" s="209"/>
    </row>
    <row r="933" ht="15.75" customHeight="1">
      <c r="E933" s="209"/>
    </row>
    <row r="934" ht="15.75" customHeight="1">
      <c r="E934" s="209"/>
    </row>
    <row r="935" ht="15.75" customHeight="1">
      <c r="E935" s="209"/>
    </row>
    <row r="936" ht="15.75" customHeight="1">
      <c r="E936" s="209"/>
    </row>
    <row r="937" ht="15.75" customHeight="1">
      <c r="E937" s="209"/>
    </row>
    <row r="938" ht="15.75" customHeight="1">
      <c r="E938" s="209"/>
    </row>
    <row r="939" ht="15.75" customHeight="1">
      <c r="E939" s="209"/>
    </row>
    <row r="940" ht="15.75" customHeight="1">
      <c r="E940" s="209"/>
    </row>
    <row r="941" ht="15.75" customHeight="1">
      <c r="E941" s="209"/>
    </row>
    <row r="942" ht="15.75" customHeight="1">
      <c r="E942" s="209"/>
    </row>
    <row r="943" ht="15.75" customHeight="1">
      <c r="E943" s="209"/>
    </row>
    <row r="944" ht="15.75" customHeight="1">
      <c r="E944" s="209"/>
    </row>
    <row r="945" ht="15.75" customHeight="1">
      <c r="E945" s="209"/>
    </row>
    <row r="946" ht="15.75" customHeight="1">
      <c r="E946" s="209"/>
    </row>
    <row r="947" ht="15.75" customHeight="1">
      <c r="E947" s="209"/>
    </row>
    <row r="948" ht="15.75" customHeight="1">
      <c r="E948" s="209"/>
    </row>
    <row r="949" ht="15.75" customHeight="1">
      <c r="E949" s="209"/>
    </row>
    <row r="950" ht="15.75" customHeight="1">
      <c r="E950" s="209"/>
    </row>
    <row r="951" ht="15.75" customHeight="1">
      <c r="E951" s="209"/>
    </row>
    <row r="952" ht="15.75" customHeight="1">
      <c r="E952" s="209"/>
    </row>
    <row r="953" ht="15.75" customHeight="1">
      <c r="E953" s="209"/>
    </row>
    <row r="954" ht="15.75" customHeight="1">
      <c r="E954" s="209"/>
    </row>
    <row r="955" ht="15.75" customHeight="1">
      <c r="E955" s="209"/>
    </row>
    <row r="956" ht="15.75" customHeight="1">
      <c r="E956" s="209"/>
    </row>
    <row r="957" ht="15.75" customHeight="1">
      <c r="E957" s="209"/>
    </row>
    <row r="958" ht="15.75" customHeight="1">
      <c r="E958" s="209"/>
    </row>
    <row r="959" ht="15.75" customHeight="1">
      <c r="E959" s="209"/>
    </row>
    <row r="960" ht="15.75" customHeight="1">
      <c r="E960" s="209"/>
    </row>
    <row r="961" ht="15.75" customHeight="1">
      <c r="E961" s="209"/>
    </row>
    <row r="962" ht="15.75" customHeight="1">
      <c r="E962" s="209"/>
    </row>
    <row r="963" ht="15.75" customHeight="1">
      <c r="E963" s="209"/>
    </row>
    <row r="964" ht="15.75" customHeight="1">
      <c r="E964" s="209"/>
    </row>
    <row r="965" ht="15.75" customHeight="1">
      <c r="E965" s="209"/>
    </row>
    <row r="966" ht="15.75" customHeight="1">
      <c r="E966" s="209"/>
    </row>
    <row r="967" ht="15.75" customHeight="1">
      <c r="E967" s="209"/>
    </row>
    <row r="968" ht="15.75" customHeight="1">
      <c r="E968" s="209"/>
    </row>
    <row r="969" ht="15.75" customHeight="1">
      <c r="E969" s="209"/>
    </row>
    <row r="970" ht="15.75" customHeight="1">
      <c r="E970" s="209"/>
    </row>
    <row r="971" ht="15.75" customHeight="1">
      <c r="E971" s="209"/>
    </row>
    <row r="972" ht="15.75" customHeight="1">
      <c r="E972" s="209"/>
    </row>
    <row r="973" ht="15.75" customHeight="1">
      <c r="E973" s="209"/>
    </row>
    <row r="974" ht="15.75" customHeight="1">
      <c r="E974" s="209"/>
    </row>
    <row r="975" ht="15.75" customHeight="1">
      <c r="E975" s="209"/>
    </row>
    <row r="976" ht="15.75" customHeight="1">
      <c r="E976" s="209"/>
    </row>
    <row r="977" ht="15.75" customHeight="1">
      <c r="E977" s="209"/>
    </row>
    <row r="978" ht="15.75" customHeight="1">
      <c r="E978" s="209"/>
    </row>
    <row r="979" ht="15.75" customHeight="1">
      <c r="E979" s="209"/>
    </row>
    <row r="980" ht="15.75" customHeight="1">
      <c r="E980" s="209"/>
    </row>
    <row r="981" ht="15.75" customHeight="1">
      <c r="E981" s="209"/>
    </row>
    <row r="982" ht="15.75" customHeight="1">
      <c r="E982" s="209"/>
    </row>
    <row r="983" ht="15.75" customHeight="1">
      <c r="E983" s="209"/>
    </row>
    <row r="984" ht="15.75" customHeight="1">
      <c r="E984" s="209"/>
    </row>
    <row r="985" ht="15.75" customHeight="1">
      <c r="E985" s="209"/>
    </row>
    <row r="986" ht="15.75" customHeight="1">
      <c r="E986" s="209"/>
    </row>
    <row r="987" ht="15.75" customHeight="1">
      <c r="E987" s="209"/>
    </row>
    <row r="988" ht="15.75" customHeight="1">
      <c r="E988" s="209"/>
    </row>
    <row r="989" ht="15.75" customHeight="1">
      <c r="E989" s="209"/>
    </row>
    <row r="990" ht="15.75" customHeight="1">
      <c r="E990" s="209"/>
    </row>
    <row r="991" ht="15.75" customHeight="1">
      <c r="E991" s="209"/>
    </row>
    <row r="992" ht="15.75" customHeight="1">
      <c r="E992" s="209"/>
    </row>
    <row r="993" ht="15.75" customHeight="1">
      <c r="E993" s="209"/>
    </row>
    <row r="994" ht="15.75" customHeight="1">
      <c r="E994" s="209"/>
    </row>
    <row r="995" ht="15.75" customHeight="1">
      <c r="E995" s="209"/>
    </row>
    <row r="996" ht="15.75" customHeight="1">
      <c r="E996" s="209"/>
    </row>
    <row r="997" ht="15.75" customHeight="1">
      <c r="E997" s="209"/>
    </row>
    <row r="998" ht="15.75" customHeight="1">
      <c r="E998" s="209"/>
    </row>
    <row r="999" ht="15.75" customHeight="1">
      <c r="E999" s="209"/>
    </row>
    <row r="1000" ht="15.75" customHeight="1">
      <c r="E1000" s="209"/>
    </row>
  </sheetData>
  <mergeCells count="29">
    <mergeCell ref="A16:A28"/>
    <mergeCell ref="A29:A40"/>
    <mergeCell ref="A41:A54"/>
    <mergeCell ref="A3:A15"/>
    <mergeCell ref="G3:G15"/>
    <mergeCell ref="H3:H15"/>
    <mergeCell ref="I3:I15"/>
    <mergeCell ref="J3:J15"/>
    <mergeCell ref="G16:G28"/>
    <mergeCell ref="J16:J28"/>
    <mergeCell ref="H41:H54"/>
    <mergeCell ref="I41:I54"/>
    <mergeCell ref="H58:H64"/>
    <mergeCell ref="I58:I64"/>
    <mergeCell ref="J58:J64"/>
    <mergeCell ref="H67:H75"/>
    <mergeCell ref="I67:I75"/>
    <mergeCell ref="J67:J75"/>
    <mergeCell ref="G41:G54"/>
    <mergeCell ref="G58:G64"/>
    <mergeCell ref="G67:G75"/>
    <mergeCell ref="E79:E87"/>
    <mergeCell ref="H16:H28"/>
    <mergeCell ref="I16:I28"/>
    <mergeCell ref="G29:G40"/>
    <mergeCell ref="H29:H40"/>
    <mergeCell ref="I29:I40"/>
    <mergeCell ref="J29:J40"/>
    <mergeCell ref="J41:J54"/>
  </mergeCells>
  <printOptions/>
  <pageMargins bottom="1.0" footer="0.0" header="0.0" left="0.75" right="0.75" top="1.0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0"/>
    <col customWidth="1" min="2" max="2" width="33.0"/>
    <col customWidth="1" min="3" max="3" width="19.22"/>
    <col customWidth="1" min="4" max="26" width="9.0"/>
  </cols>
  <sheetData>
    <row r="1" ht="15.75" customHeight="1">
      <c r="C1" s="209"/>
    </row>
    <row r="2" ht="15.75" customHeight="1">
      <c r="C2" s="209"/>
    </row>
    <row r="3" ht="15.75" customHeight="1">
      <c r="B3" s="220" t="s">
        <v>890</v>
      </c>
      <c r="C3" s="221">
        <v>15000.0</v>
      </c>
    </row>
    <row r="4" ht="15.75" customHeight="1">
      <c r="C4" s="209"/>
    </row>
    <row r="5" ht="15.75" customHeight="1">
      <c r="B5" s="220" t="s">
        <v>891</v>
      </c>
      <c r="C5" s="221">
        <v>15000.0</v>
      </c>
    </row>
    <row r="6" ht="15.75" customHeight="1">
      <c r="C6" s="209"/>
    </row>
    <row r="7" ht="15.75" customHeight="1">
      <c r="B7" s="220" t="s">
        <v>892</v>
      </c>
      <c r="C7" s="221" t="str">
        <f>'CRAB SALAD &amp; BUN RIEU JELLY'!G40</f>
        <v>#REF!</v>
      </c>
    </row>
    <row r="8" ht="15.75" customHeight="1">
      <c r="C8" s="209"/>
    </row>
    <row r="9" ht="15.75" customHeight="1">
      <c r="B9" s="220" t="s">
        <v>893</v>
      </c>
      <c r="C9" s="221">
        <v>50000.0</v>
      </c>
    </row>
    <row r="10" ht="15.75" customHeight="1">
      <c r="C10" s="209"/>
    </row>
    <row r="11" ht="15.75" customHeight="1">
      <c r="B11" s="220" t="s">
        <v>894</v>
      </c>
      <c r="C11" s="221" t="str">
        <f>'BBQ DUCK BREAST - LAPCHONG'!G58</f>
        <v>#REF!</v>
      </c>
    </row>
    <row r="12" ht="15.75" customHeight="1">
      <c r="C12" s="209"/>
    </row>
    <row r="13" ht="15.75" customHeight="1">
      <c r="B13" s="220" t="s">
        <v>895</v>
      </c>
      <c r="C13" s="221">
        <v>21000.0</v>
      </c>
    </row>
    <row r="14" ht="15.75" customHeight="1">
      <c r="C14" s="209"/>
    </row>
    <row r="15" ht="15.75" customHeight="1">
      <c r="B15" s="220" t="s">
        <v>896</v>
      </c>
      <c r="C15" s="221" t="str">
        <f>SUM(C3:C13)*1.05</f>
        <v>#REF!</v>
      </c>
    </row>
    <row r="16" ht="15.75" customHeight="1">
      <c r="C16" s="209"/>
    </row>
    <row r="17" ht="15.75" customHeight="1">
      <c r="B17" s="220" t="s">
        <v>897</v>
      </c>
      <c r="C17" s="221">
        <v>1100000.0</v>
      </c>
    </row>
    <row r="18" ht="15.75" customHeight="1">
      <c r="C18" s="222"/>
    </row>
    <row r="19" ht="15.75" customHeight="1">
      <c r="B19" s="220" t="s">
        <v>770</v>
      </c>
      <c r="C19" s="223" t="str">
        <f>C15/C17</f>
        <v>#REF!</v>
      </c>
    </row>
    <row r="20" ht="15.75" customHeight="1">
      <c r="C20" s="209"/>
    </row>
    <row r="21" ht="15.75" customHeight="1">
      <c r="C21" s="209"/>
    </row>
    <row r="22" ht="15.75" customHeight="1">
      <c r="C22" s="209"/>
    </row>
    <row r="23" ht="15.75" customHeight="1">
      <c r="C23" s="209"/>
    </row>
    <row r="24" ht="15.75" customHeight="1">
      <c r="C24" s="209"/>
    </row>
    <row r="25" ht="15.75" customHeight="1">
      <c r="C25" s="209"/>
    </row>
    <row r="26" ht="15.75" customHeight="1">
      <c r="C26" s="209"/>
    </row>
    <row r="27" ht="15.75" customHeight="1">
      <c r="C27" s="209"/>
    </row>
    <row r="28" ht="15.75" customHeight="1">
      <c r="C28" s="209"/>
    </row>
    <row r="29" ht="15.75" customHeight="1">
      <c r="C29" s="209"/>
    </row>
    <row r="30" ht="15.75" customHeight="1">
      <c r="C30" s="209"/>
    </row>
    <row r="31" ht="15.75" customHeight="1">
      <c r="C31" s="209"/>
    </row>
    <row r="32" ht="15.75" customHeight="1">
      <c r="C32" s="209"/>
    </row>
    <row r="33" ht="15.75" customHeight="1">
      <c r="C33" s="209"/>
    </row>
    <row r="34" ht="15.75" customHeight="1">
      <c r="C34" s="209"/>
    </row>
    <row r="35" ht="15.75" customHeight="1">
      <c r="C35" s="209"/>
    </row>
    <row r="36" ht="15.75" customHeight="1">
      <c r="C36" s="209"/>
    </row>
    <row r="37" ht="15.75" customHeight="1">
      <c r="C37" s="209"/>
    </row>
    <row r="38" ht="15.75" customHeight="1">
      <c r="C38" s="209"/>
    </row>
    <row r="39" ht="15.75" customHeight="1">
      <c r="C39" s="209"/>
    </row>
    <row r="40" ht="15.75" customHeight="1">
      <c r="C40" s="209"/>
    </row>
    <row r="41" ht="15.75" customHeight="1">
      <c r="C41" s="209"/>
    </row>
    <row r="42" ht="15.75" customHeight="1">
      <c r="C42" s="209"/>
    </row>
    <row r="43" ht="15.75" customHeight="1">
      <c r="C43" s="209"/>
    </row>
    <row r="44" ht="15.75" customHeight="1">
      <c r="C44" s="209"/>
    </row>
    <row r="45" ht="15.75" customHeight="1">
      <c r="C45" s="209"/>
    </row>
    <row r="46" ht="15.75" customHeight="1">
      <c r="C46" s="209"/>
    </row>
    <row r="47" ht="15.75" customHeight="1">
      <c r="C47" s="209"/>
    </row>
    <row r="48" ht="15.75" customHeight="1">
      <c r="C48" s="209"/>
    </row>
    <row r="49" ht="15.75" customHeight="1">
      <c r="C49" s="209"/>
    </row>
    <row r="50" ht="15.75" customHeight="1">
      <c r="C50" s="209"/>
    </row>
    <row r="51" ht="15.75" customHeight="1">
      <c r="C51" s="209"/>
    </row>
    <row r="52" ht="15.75" customHeight="1">
      <c r="C52" s="209"/>
    </row>
    <row r="53" ht="15.75" customHeight="1">
      <c r="C53" s="209"/>
    </row>
    <row r="54" ht="15.75" customHeight="1">
      <c r="C54" s="209"/>
    </row>
    <row r="55" ht="15.75" customHeight="1">
      <c r="C55" s="209"/>
    </row>
    <row r="56" ht="15.75" customHeight="1">
      <c r="C56" s="209"/>
    </row>
    <row r="57" ht="15.75" customHeight="1">
      <c r="C57" s="209"/>
    </row>
    <row r="58" ht="15.75" customHeight="1">
      <c r="C58" s="209"/>
    </row>
    <row r="59" ht="15.75" customHeight="1">
      <c r="C59" s="209"/>
    </row>
    <row r="60" ht="15.75" customHeight="1">
      <c r="C60" s="209"/>
    </row>
    <row r="61" ht="15.75" customHeight="1">
      <c r="C61" s="209"/>
    </row>
    <row r="62" ht="15.75" customHeight="1">
      <c r="C62" s="209"/>
    </row>
    <row r="63" ht="15.75" customHeight="1">
      <c r="C63" s="209"/>
    </row>
    <row r="64" ht="15.75" customHeight="1">
      <c r="C64" s="209"/>
    </row>
    <row r="65" ht="15.75" customHeight="1">
      <c r="C65" s="209"/>
    </row>
    <row r="66" ht="15.75" customHeight="1">
      <c r="C66" s="209"/>
    </row>
    <row r="67" ht="15.75" customHeight="1">
      <c r="C67" s="209"/>
    </row>
    <row r="68" ht="15.75" customHeight="1">
      <c r="C68" s="209"/>
    </row>
    <row r="69" ht="15.75" customHeight="1">
      <c r="C69" s="209"/>
    </row>
    <row r="70" ht="15.75" customHeight="1">
      <c r="C70" s="209"/>
    </row>
    <row r="71" ht="15.75" customHeight="1">
      <c r="C71" s="209"/>
    </row>
    <row r="72" ht="15.75" customHeight="1">
      <c r="C72" s="209"/>
    </row>
    <row r="73" ht="15.75" customHeight="1">
      <c r="C73" s="209"/>
    </row>
    <row r="74" ht="15.75" customHeight="1">
      <c r="C74" s="209"/>
    </row>
    <row r="75" ht="15.75" customHeight="1">
      <c r="C75" s="209"/>
    </row>
    <row r="76" ht="15.75" customHeight="1">
      <c r="C76" s="209"/>
    </row>
    <row r="77" ht="15.75" customHeight="1">
      <c r="C77" s="209"/>
    </row>
    <row r="78" ht="15.75" customHeight="1">
      <c r="C78" s="209"/>
    </row>
    <row r="79" ht="15.75" customHeight="1">
      <c r="C79" s="209"/>
    </row>
    <row r="80" ht="15.75" customHeight="1">
      <c r="C80" s="209"/>
    </row>
    <row r="81" ht="15.75" customHeight="1">
      <c r="C81" s="209"/>
    </row>
    <row r="82" ht="15.75" customHeight="1">
      <c r="C82" s="209"/>
    </row>
    <row r="83" ht="15.75" customHeight="1">
      <c r="C83" s="209"/>
    </row>
    <row r="84" ht="15.75" customHeight="1">
      <c r="C84" s="209"/>
    </row>
    <row r="85" ht="15.75" customHeight="1">
      <c r="C85" s="209"/>
    </row>
    <row r="86" ht="15.75" customHeight="1">
      <c r="C86" s="209"/>
    </row>
    <row r="87" ht="15.75" customHeight="1">
      <c r="C87" s="209"/>
    </row>
    <row r="88" ht="15.75" customHeight="1">
      <c r="C88" s="209"/>
    </row>
    <row r="89" ht="15.75" customHeight="1">
      <c r="C89" s="209"/>
    </row>
    <row r="90" ht="15.75" customHeight="1">
      <c r="C90" s="209"/>
    </row>
    <row r="91" ht="15.75" customHeight="1">
      <c r="C91" s="209"/>
    </row>
    <row r="92" ht="15.75" customHeight="1">
      <c r="C92" s="209"/>
    </row>
    <row r="93" ht="15.75" customHeight="1">
      <c r="C93" s="209"/>
    </row>
    <row r="94" ht="15.75" customHeight="1">
      <c r="C94" s="209"/>
    </row>
    <row r="95" ht="15.75" customHeight="1">
      <c r="C95" s="209"/>
    </row>
    <row r="96" ht="15.75" customHeight="1">
      <c r="C96" s="209"/>
    </row>
    <row r="97" ht="15.75" customHeight="1">
      <c r="C97" s="209"/>
    </row>
    <row r="98" ht="15.75" customHeight="1">
      <c r="C98" s="209"/>
    </row>
    <row r="99" ht="15.75" customHeight="1">
      <c r="C99" s="209"/>
    </row>
    <row r="100" ht="15.75" customHeight="1">
      <c r="C100" s="209"/>
    </row>
    <row r="101" ht="15.75" customHeight="1">
      <c r="C101" s="209"/>
    </row>
    <row r="102" ht="15.75" customHeight="1">
      <c r="C102" s="209"/>
    </row>
    <row r="103" ht="15.75" customHeight="1">
      <c r="C103" s="209"/>
    </row>
    <row r="104" ht="15.75" customHeight="1">
      <c r="C104" s="209"/>
    </row>
    <row r="105" ht="15.75" customHeight="1">
      <c r="C105" s="209"/>
    </row>
    <row r="106" ht="15.75" customHeight="1">
      <c r="C106" s="209"/>
    </row>
    <row r="107" ht="15.75" customHeight="1">
      <c r="C107" s="209"/>
    </row>
    <row r="108" ht="15.75" customHeight="1">
      <c r="C108" s="209"/>
    </row>
    <row r="109" ht="15.75" customHeight="1">
      <c r="C109" s="209"/>
    </row>
    <row r="110" ht="15.75" customHeight="1">
      <c r="C110" s="209"/>
    </row>
    <row r="111" ht="15.75" customHeight="1">
      <c r="C111" s="209"/>
    </row>
    <row r="112" ht="15.75" customHeight="1">
      <c r="C112" s="209"/>
    </row>
    <row r="113" ht="15.75" customHeight="1">
      <c r="C113" s="209"/>
    </row>
    <row r="114" ht="15.75" customHeight="1">
      <c r="C114" s="209"/>
    </row>
    <row r="115" ht="15.75" customHeight="1">
      <c r="C115" s="209"/>
    </row>
    <row r="116" ht="15.75" customHeight="1">
      <c r="C116" s="209"/>
    </row>
    <row r="117" ht="15.75" customHeight="1">
      <c r="C117" s="209"/>
    </row>
    <row r="118" ht="15.75" customHeight="1">
      <c r="C118" s="209"/>
    </row>
    <row r="119" ht="15.75" customHeight="1">
      <c r="C119" s="209"/>
    </row>
    <row r="120" ht="15.75" customHeight="1">
      <c r="C120" s="209"/>
    </row>
    <row r="121" ht="15.75" customHeight="1">
      <c r="C121" s="209"/>
    </row>
    <row r="122" ht="15.75" customHeight="1">
      <c r="C122" s="209"/>
    </row>
    <row r="123" ht="15.75" customHeight="1">
      <c r="C123" s="209"/>
    </row>
    <row r="124" ht="15.75" customHeight="1">
      <c r="C124" s="209"/>
    </row>
    <row r="125" ht="15.75" customHeight="1">
      <c r="C125" s="209"/>
    </row>
    <row r="126" ht="15.75" customHeight="1">
      <c r="C126" s="209"/>
    </row>
    <row r="127" ht="15.75" customHeight="1">
      <c r="C127" s="209"/>
    </row>
    <row r="128" ht="15.75" customHeight="1">
      <c r="C128" s="209"/>
    </row>
    <row r="129" ht="15.75" customHeight="1">
      <c r="C129" s="209"/>
    </row>
    <row r="130" ht="15.75" customHeight="1">
      <c r="C130" s="209"/>
    </row>
    <row r="131" ht="15.75" customHeight="1">
      <c r="C131" s="209"/>
    </row>
    <row r="132" ht="15.75" customHeight="1">
      <c r="C132" s="209"/>
    </row>
    <row r="133" ht="15.75" customHeight="1">
      <c r="C133" s="209"/>
    </row>
    <row r="134" ht="15.75" customHeight="1">
      <c r="C134" s="209"/>
    </row>
    <row r="135" ht="15.75" customHeight="1">
      <c r="C135" s="209"/>
    </row>
    <row r="136" ht="15.75" customHeight="1">
      <c r="C136" s="209"/>
    </row>
    <row r="137" ht="15.75" customHeight="1">
      <c r="C137" s="209"/>
    </row>
    <row r="138" ht="15.75" customHeight="1">
      <c r="C138" s="209"/>
    </row>
    <row r="139" ht="15.75" customHeight="1">
      <c r="C139" s="209"/>
    </row>
    <row r="140" ht="15.75" customHeight="1">
      <c r="C140" s="209"/>
    </row>
    <row r="141" ht="15.75" customHeight="1">
      <c r="C141" s="209"/>
    </row>
    <row r="142" ht="15.75" customHeight="1">
      <c r="C142" s="209"/>
    </row>
    <row r="143" ht="15.75" customHeight="1">
      <c r="C143" s="209"/>
    </row>
    <row r="144" ht="15.75" customHeight="1">
      <c r="C144" s="209"/>
    </row>
    <row r="145" ht="15.75" customHeight="1">
      <c r="C145" s="209"/>
    </row>
    <row r="146" ht="15.75" customHeight="1">
      <c r="C146" s="209"/>
    </row>
    <row r="147" ht="15.75" customHeight="1">
      <c r="C147" s="209"/>
    </row>
    <row r="148" ht="15.75" customHeight="1">
      <c r="C148" s="209"/>
    </row>
    <row r="149" ht="15.75" customHeight="1">
      <c r="C149" s="209"/>
    </row>
    <row r="150" ht="15.75" customHeight="1">
      <c r="C150" s="209"/>
    </row>
    <row r="151" ht="15.75" customHeight="1">
      <c r="C151" s="209"/>
    </row>
    <row r="152" ht="15.75" customHeight="1">
      <c r="C152" s="209"/>
    </row>
    <row r="153" ht="15.75" customHeight="1">
      <c r="C153" s="209"/>
    </row>
    <row r="154" ht="15.75" customHeight="1">
      <c r="C154" s="209"/>
    </row>
    <row r="155" ht="15.75" customHeight="1">
      <c r="C155" s="209"/>
    </row>
    <row r="156" ht="15.75" customHeight="1">
      <c r="C156" s="209"/>
    </row>
    <row r="157" ht="15.75" customHeight="1">
      <c r="C157" s="209"/>
    </row>
    <row r="158" ht="15.75" customHeight="1">
      <c r="C158" s="209"/>
    </row>
    <row r="159" ht="15.75" customHeight="1">
      <c r="C159" s="209"/>
    </row>
    <row r="160" ht="15.75" customHeight="1">
      <c r="C160" s="209"/>
    </row>
    <row r="161" ht="15.75" customHeight="1">
      <c r="C161" s="209"/>
    </row>
    <row r="162" ht="15.75" customHeight="1">
      <c r="C162" s="209"/>
    </row>
    <row r="163" ht="15.75" customHeight="1">
      <c r="C163" s="209"/>
    </row>
    <row r="164" ht="15.75" customHeight="1">
      <c r="C164" s="209"/>
    </row>
    <row r="165" ht="15.75" customHeight="1">
      <c r="C165" s="209"/>
    </row>
    <row r="166" ht="15.75" customHeight="1">
      <c r="C166" s="209"/>
    </row>
    <row r="167" ht="15.75" customHeight="1">
      <c r="C167" s="209"/>
    </row>
    <row r="168" ht="15.75" customHeight="1">
      <c r="C168" s="209"/>
    </row>
    <row r="169" ht="15.75" customHeight="1">
      <c r="C169" s="209"/>
    </row>
    <row r="170" ht="15.75" customHeight="1">
      <c r="C170" s="209"/>
    </row>
    <row r="171" ht="15.75" customHeight="1">
      <c r="C171" s="209"/>
    </row>
    <row r="172" ht="15.75" customHeight="1">
      <c r="C172" s="209"/>
    </row>
    <row r="173" ht="15.75" customHeight="1">
      <c r="C173" s="209"/>
    </row>
    <row r="174" ht="15.75" customHeight="1">
      <c r="C174" s="209"/>
    </row>
    <row r="175" ht="15.75" customHeight="1">
      <c r="C175" s="209"/>
    </row>
    <row r="176" ht="15.75" customHeight="1">
      <c r="C176" s="209"/>
    </row>
    <row r="177" ht="15.75" customHeight="1">
      <c r="C177" s="209"/>
    </row>
    <row r="178" ht="15.75" customHeight="1">
      <c r="C178" s="209"/>
    </row>
    <row r="179" ht="15.75" customHeight="1">
      <c r="C179" s="209"/>
    </row>
    <row r="180" ht="15.75" customHeight="1">
      <c r="C180" s="209"/>
    </row>
    <row r="181" ht="15.75" customHeight="1">
      <c r="C181" s="209"/>
    </row>
    <row r="182" ht="15.75" customHeight="1">
      <c r="C182" s="209"/>
    </row>
    <row r="183" ht="15.75" customHeight="1">
      <c r="C183" s="209"/>
    </row>
    <row r="184" ht="15.75" customHeight="1">
      <c r="C184" s="209"/>
    </row>
    <row r="185" ht="15.75" customHeight="1">
      <c r="C185" s="209"/>
    </row>
    <row r="186" ht="15.75" customHeight="1">
      <c r="C186" s="209"/>
    </row>
    <row r="187" ht="15.75" customHeight="1">
      <c r="C187" s="209"/>
    </row>
    <row r="188" ht="15.75" customHeight="1">
      <c r="C188" s="209"/>
    </row>
    <row r="189" ht="15.75" customHeight="1">
      <c r="C189" s="209"/>
    </row>
    <row r="190" ht="15.75" customHeight="1">
      <c r="C190" s="209"/>
    </row>
    <row r="191" ht="15.75" customHeight="1">
      <c r="C191" s="209"/>
    </row>
    <row r="192" ht="15.75" customHeight="1">
      <c r="C192" s="209"/>
    </row>
    <row r="193" ht="15.75" customHeight="1">
      <c r="C193" s="209"/>
    </row>
    <row r="194" ht="15.75" customHeight="1">
      <c r="C194" s="209"/>
    </row>
    <row r="195" ht="15.75" customHeight="1">
      <c r="C195" s="209"/>
    </row>
    <row r="196" ht="15.75" customHeight="1">
      <c r="C196" s="209"/>
    </row>
    <row r="197" ht="15.75" customHeight="1">
      <c r="C197" s="209"/>
    </row>
    <row r="198" ht="15.75" customHeight="1">
      <c r="C198" s="209"/>
    </row>
    <row r="199" ht="15.75" customHeight="1">
      <c r="C199" s="209"/>
    </row>
    <row r="200" ht="15.75" customHeight="1">
      <c r="C200" s="209"/>
    </row>
    <row r="201" ht="15.75" customHeight="1">
      <c r="C201" s="209"/>
    </row>
    <row r="202" ht="15.75" customHeight="1">
      <c r="C202" s="209"/>
    </row>
    <row r="203" ht="15.75" customHeight="1">
      <c r="C203" s="209"/>
    </row>
    <row r="204" ht="15.75" customHeight="1">
      <c r="C204" s="209"/>
    </row>
    <row r="205" ht="15.75" customHeight="1">
      <c r="C205" s="209"/>
    </row>
    <row r="206" ht="15.75" customHeight="1">
      <c r="C206" s="209"/>
    </row>
    <row r="207" ht="15.75" customHeight="1">
      <c r="C207" s="209"/>
    </row>
    <row r="208" ht="15.75" customHeight="1">
      <c r="C208" s="209"/>
    </row>
    <row r="209" ht="15.75" customHeight="1">
      <c r="C209" s="209"/>
    </row>
    <row r="210" ht="15.75" customHeight="1">
      <c r="C210" s="209"/>
    </row>
    <row r="211" ht="15.75" customHeight="1">
      <c r="C211" s="209"/>
    </row>
    <row r="212" ht="15.75" customHeight="1">
      <c r="C212" s="209"/>
    </row>
    <row r="213" ht="15.75" customHeight="1">
      <c r="C213" s="209"/>
    </row>
    <row r="214" ht="15.75" customHeight="1">
      <c r="C214" s="209"/>
    </row>
    <row r="215" ht="15.75" customHeight="1">
      <c r="C215" s="209"/>
    </row>
    <row r="216" ht="15.75" customHeight="1">
      <c r="C216" s="209"/>
    </row>
    <row r="217" ht="15.75" customHeight="1">
      <c r="C217" s="209"/>
    </row>
    <row r="218" ht="15.75" customHeight="1">
      <c r="C218" s="209"/>
    </row>
    <row r="219" ht="15.75" customHeight="1">
      <c r="C219" s="209"/>
    </row>
    <row r="220" ht="15.75" customHeight="1">
      <c r="C220" s="209"/>
    </row>
    <row r="221" ht="15.75" customHeight="1">
      <c r="C221" s="209"/>
    </row>
    <row r="222" ht="15.75" customHeight="1">
      <c r="C222" s="209"/>
    </row>
    <row r="223" ht="15.75" customHeight="1">
      <c r="C223" s="209"/>
    </row>
    <row r="224" ht="15.75" customHeight="1">
      <c r="C224" s="209"/>
    </row>
    <row r="225" ht="15.75" customHeight="1">
      <c r="C225" s="209"/>
    </row>
    <row r="226" ht="15.75" customHeight="1">
      <c r="C226" s="209"/>
    </row>
    <row r="227" ht="15.75" customHeight="1">
      <c r="C227" s="209"/>
    </row>
    <row r="228" ht="15.75" customHeight="1">
      <c r="C228" s="209"/>
    </row>
    <row r="229" ht="15.75" customHeight="1">
      <c r="C229" s="209"/>
    </row>
    <row r="230" ht="15.75" customHeight="1">
      <c r="C230" s="209"/>
    </row>
    <row r="231" ht="15.75" customHeight="1">
      <c r="C231" s="209"/>
    </row>
    <row r="232" ht="15.75" customHeight="1">
      <c r="C232" s="209"/>
    </row>
    <row r="233" ht="15.75" customHeight="1">
      <c r="C233" s="209"/>
    </row>
    <row r="234" ht="15.75" customHeight="1">
      <c r="C234" s="209"/>
    </row>
    <row r="235" ht="15.75" customHeight="1">
      <c r="C235" s="209"/>
    </row>
    <row r="236" ht="15.75" customHeight="1">
      <c r="C236" s="209"/>
    </row>
    <row r="237" ht="15.75" customHeight="1">
      <c r="C237" s="209"/>
    </row>
    <row r="238" ht="15.75" customHeight="1">
      <c r="C238" s="209"/>
    </row>
    <row r="239" ht="15.75" customHeight="1">
      <c r="C239" s="209"/>
    </row>
    <row r="240" ht="15.75" customHeight="1">
      <c r="C240" s="209"/>
    </row>
    <row r="241" ht="15.75" customHeight="1">
      <c r="C241" s="209"/>
    </row>
    <row r="242" ht="15.75" customHeight="1">
      <c r="C242" s="209"/>
    </row>
    <row r="243" ht="15.75" customHeight="1">
      <c r="C243" s="209"/>
    </row>
    <row r="244" ht="15.75" customHeight="1">
      <c r="C244" s="209"/>
    </row>
    <row r="245" ht="15.75" customHeight="1">
      <c r="C245" s="209"/>
    </row>
    <row r="246" ht="15.75" customHeight="1">
      <c r="C246" s="209"/>
    </row>
    <row r="247" ht="15.75" customHeight="1">
      <c r="C247" s="209"/>
    </row>
    <row r="248" ht="15.75" customHeight="1">
      <c r="C248" s="209"/>
    </row>
    <row r="249" ht="15.75" customHeight="1">
      <c r="C249" s="209"/>
    </row>
    <row r="250" ht="15.75" customHeight="1">
      <c r="C250" s="209"/>
    </row>
    <row r="251" ht="15.75" customHeight="1">
      <c r="C251" s="209"/>
    </row>
    <row r="252" ht="15.75" customHeight="1">
      <c r="C252" s="209"/>
    </row>
    <row r="253" ht="15.75" customHeight="1">
      <c r="C253" s="209"/>
    </row>
    <row r="254" ht="15.75" customHeight="1">
      <c r="C254" s="209"/>
    </row>
    <row r="255" ht="15.75" customHeight="1">
      <c r="C255" s="209"/>
    </row>
    <row r="256" ht="15.75" customHeight="1">
      <c r="C256" s="209"/>
    </row>
    <row r="257" ht="15.75" customHeight="1">
      <c r="C257" s="209"/>
    </row>
    <row r="258" ht="15.75" customHeight="1">
      <c r="C258" s="209"/>
    </row>
    <row r="259" ht="15.75" customHeight="1">
      <c r="C259" s="209"/>
    </row>
    <row r="260" ht="15.75" customHeight="1">
      <c r="C260" s="209"/>
    </row>
    <row r="261" ht="15.75" customHeight="1">
      <c r="C261" s="209"/>
    </row>
    <row r="262" ht="15.75" customHeight="1">
      <c r="C262" s="209"/>
    </row>
    <row r="263" ht="15.75" customHeight="1">
      <c r="C263" s="209"/>
    </row>
    <row r="264" ht="15.75" customHeight="1">
      <c r="C264" s="209"/>
    </row>
    <row r="265" ht="15.75" customHeight="1">
      <c r="C265" s="209"/>
    </row>
    <row r="266" ht="15.75" customHeight="1">
      <c r="C266" s="209"/>
    </row>
    <row r="267" ht="15.75" customHeight="1">
      <c r="C267" s="209"/>
    </row>
    <row r="268" ht="15.75" customHeight="1">
      <c r="C268" s="209"/>
    </row>
    <row r="269" ht="15.75" customHeight="1">
      <c r="C269" s="209"/>
    </row>
    <row r="270" ht="15.75" customHeight="1">
      <c r="C270" s="209"/>
    </row>
    <row r="271" ht="15.75" customHeight="1">
      <c r="C271" s="209"/>
    </row>
    <row r="272" ht="15.75" customHeight="1">
      <c r="C272" s="209"/>
    </row>
    <row r="273" ht="15.75" customHeight="1">
      <c r="C273" s="209"/>
    </row>
    <row r="274" ht="15.75" customHeight="1">
      <c r="C274" s="209"/>
    </row>
    <row r="275" ht="15.75" customHeight="1">
      <c r="C275" s="209"/>
    </row>
    <row r="276" ht="15.75" customHeight="1">
      <c r="C276" s="209"/>
    </row>
    <row r="277" ht="15.75" customHeight="1">
      <c r="C277" s="209"/>
    </row>
    <row r="278" ht="15.75" customHeight="1">
      <c r="C278" s="209"/>
    </row>
    <row r="279" ht="15.75" customHeight="1">
      <c r="C279" s="209"/>
    </row>
    <row r="280" ht="15.75" customHeight="1">
      <c r="C280" s="209"/>
    </row>
    <row r="281" ht="15.75" customHeight="1">
      <c r="C281" s="209"/>
    </row>
    <row r="282" ht="15.75" customHeight="1">
      <c r="C282" s="209"/>
    </row>
    <row r="283" ht="15.75" customHeight="1">
      <c r="C283" s="209"/>
    </row>
    <row r="284" ht="15.75" customHeight="1">
      <c r="C284" s="209"/>
    </row>
    <row r="285" ht="15.75" customHeight="1">
      <c r="C285" s="209"/>
    </row>
    <row r="286" ht="15.75" customHeight="1">
      <c r="C286" s="209"/>
    </row>
    <row r="287" ht="15.75" customHeight="1">
      <c r="C287" s="209"/>
    </row>
    <row r="288" ht="15.75" customHeight="1">
      <c r="C288" s="209"/>
    </row>
    <row r="289" ht="15.75" customHeight="1">
      <c r="C289" s="209"/>
    </row>
    <row r="290" ht="15.75" customHeight="1">
      <c r="C290" s="209"/>
    </row>
    <row r="291" ht="15.75" customHeight="1">
      <c r="C291" s="209"/>
    </row>
    <row r="292" ht="15.75" customHeight="1">
      <c r="C292" s="209"/>
    </row>
    <row r="293" ht="15.75" customHeight="1">
      <c r="C293" s="209"/>
    </row>
    <row r="294" ht="15.75" customHeight="1">
      <c r="C294" s="209"/>
    </row>
    <row r="295" ht="15.75" customHeight="1">
      <c r="C295" s="209"/>
    </row>
    <row r="296" ht="15.75" customHeight="1">
      <c r="C296" s="209"/>
    </row>
    <row r="297" ht="15.75" customHeight="1">
      <c r="C297" s="209"/>
    </row>
    <row r="298" ht="15.75" customHeight="1">
      <c r="C298" s="209"/>
    </row>
    <row r="299" ht="15.75" customHeight="1">
      <c r="C299" s="209"/>
    </row>
    <row r="300" ht="15.75" customHeight="1">
      <c r="C300" s="209"/>
    </row>
    <row r="301" ht="15.75" customHeight="1">
      <c r="C301" s="209"/>
    </row>
    <row r="302" ht="15.75" customHeight="1">
      <c r="C302" s="209"/>
    </row>
    <row r="303" ht="15.75" customHeight="1">
      <c r="C303" s="209"/>
    </row>
    <row r="304" ht="15.75" customHeight="1">
      <c r="C304" s="209"/>
    </row>
    <row r="305" ht="15.75" customHeight="1">
      <c r="C305" s="209"/>
    </row>
    <row r="306" ht="15.75" customHeight="1">
      <c r="C306" s="209"/>
    </row>
    <row r="307" ht="15.75" customHeight="1">
      <c r="C307" s="209"/>
    </row>
    <row r="308" ht="15.75" customHeight="1">
      <c r="C308" s="209"/>
    </row>
    <row r="309" ht="15.75" customHeight="1">
      <c r="C309" s="209"/>
    </row>
    <row r="310" ht="15.75" customHeight="1">
      <c r="C310" s="209"/>
    </row>
    <row r="311" ht="15.75" customHeight="1">
      <c r="C311" s="209"/>
    </row>
    <row r="312" ht="15.75" customHeight="1">
      <c r="C312" s="209"/>
    </row>
    <row r="313" ht="15.75" customHeight="1">
      <c r="C313" s="209"/>
    </row>
    <row r="314" ht="15.75" customHeight="1">
      <c r="C314" s="209"/>
    </row>
    <row r="315" ht="15.75" customHeight="1">
      <c r="C315" s="209"/>
    </row>
    <row r="316" ht="15.75" customHeight="1">
      <c r="C316" s="209"/>
    </row>
    <row r="317" ht="15.75" customHeight="1">
      <c r="C317" s="209"/>
    </row>
    <row r="318" ht="15.75" customHeight="1">
      <c r="C318" s="209"/>
    </row>
    <row r="319" ht="15.75" customHeight="1">
      <c r="C319" s="209"/>
    </row>
    <row r="320" ht="15.75" customHeight="1">
      <c r="C320" s="209"/>
    </row>
    <row r="321" ht="15.75" customHeight="1">
      <c r="C321" s="209"/>
    </row>
    <row r="322" ht="15.75" customHeight="1">
      <c r="C322" s="209"/>
    </row>
    <row r="323" ht="15.75" customHeight="1">
      <c r="C323" s="209"/>
    </row>
    <row r="324" ht="15.75" customHeight="1">
      <c r="C324" s="209"/>
    </row>
    <row r="325" ht="15.75" customHeight="1">
      <c r="C325" s="209"/>
    </row>
    <row r="326" ht="15.75" customHeight="1">
      <c r="C326" s="209"/>
    </row>
    <row r="327" ht="15.75" customHeight="1">
      <c r="C327" s="209"/>
    </row>
    <row r="328" ht="15.75" customHeight="1">
      <c r="C328" s="209"/>
    </row>
    <row r="329" ht="15.75" customHeight="1">
      <c r="C329" s="209"/>
    </row>
    <row r="330" ht="15.75" customHeight="1">
      <c r="C330" s="209"/>
    </row>
    <row r="331" ht="15.75" customHeight="1">
      <c r="C331" s="209"/>
    </row>
    <row r="332" ht="15.75" customHeight="1">
      <c r="C332" s="209"/>
    </row>
    <row r="333" ht="15.75" customHeight="1">
      <c r="C333" s="209"/>
    </row>
    <row r="334" ht="15.75" customHeight="1">
      <c r="C334" s="209"/>
    </row>
    <row r="335" ht="15.75" customHeight="1">
      <c r="C335" s="209"/>
    </row>
    <row r="336" ht="15.75" customHeight="1">
      <c r="C336" s="209"/>
    </row>
    <row r="337" ht="15.75" customHeight="1">
      <c r="C337" s="209"/>
    </row>
    <row r="338" ht="15.75" customHeight="1">
      <c r="C338" s="209"/>
    </row>
    <row r="339" ht="15.75" customHeight="1">
      <c r="C339" s="209"/>
    </row>
    <row r="340" ht="15.75" customHeight="1">
      <c r="C340" s="209"/>
    </row>
    <row r="341" ht="15.75" customHeight="1">
      <c r="C341" s="209"/>
    </row>
    <row r="342" ht="15.75" customHeight="1">
      <c r="C342" s="209"/>
    </row>
    <row r="343" ht="15.75" customHeight="1">
      <c r="C343" s="209"/>
    </row>
    <row r="344" ht="15.75" customHeight="1">
      <c r="C344" s="209"/>
    </row>
    <row r="345" ht="15.75" customHeight="1">
      <c r="C345" s="209"/>
    </row>
    <row r="346" ht="15.75" customHeight="1">
      <c r="C346" s="209"/>
    </row>
    <row r="347" ht="15.75" customHeight="1">
      <c r="C347" s="209"/>
    </row>
    <row r="348" ht="15.75" customHeight="1">
      <c r="C348" s="209"/>
    </row>
    <row r="349" ht="15.75" customHeight="1">
      <c r="C349" s="209"/>
    </row>
    <row r="350" ht="15.75" customHeight="1">
      <c r="C350" s="209"/>
    </row>
    <row r="351" ht="15.75" customHeight="1">
      <c r="C351" s="209"/>
    </row>
    <row r="352" ht="15.75" customHeight="1">
      <c r="C352" s="209"/>
    </row>
    <row r="353" ht="15.75" customHeight="1">
      <c r="C353" s="209"/>
    </row>
    <row r="354" ht="15.75" customHeight="1">
      <c r="C354" s="209"/>
    </row>
    <row r="355" ht="15.75" customHeight="1">
      <c r="C355" s="209"/>
    </row>
    <row r="356" ht="15.75" customHeight="1">
      <c r="C356" s="209"/>
    </row>
    <row r="357" ht="15.75" customHeight="1">
      <c r="C357" s="209"/>
    </row>
    <row r="358" ht="15.75" customHeight="1">
      <c r="C358" s="209"/>
    </row>
    <row r="359" ht="15.75" customHeight="1">
      <c r="C359" s="209"/>
    </row>
    <row r="360" ht="15.75" customHeight="1">
      <c r="C360" s="209"/>
    </row>
    <row r="361" ht="15.75" customHeight="1">
      <c r="C361" s="209"/>
    </row>
    <row r="362" ht="15.75" customHeight="1">
      <c r="C362" s="209"/>
    </row>
    <row r="363" ht="15.75" customHeight="1">
      <c r="C363" s="209"/>
    </row>
    <row r="364" ht="15.75" customHeight="1">
      <c r="C364" s="209"/>
    </row>
    <row r="365" ht="15.75" customHeight="1">
      <c r="C365" s="209"/>
    </row>
    <row r="366" ht="15.75" customHeight="1">
      <c r="C366" s="209"/>
    </row>
    <row r="367" ht="15.75" customHeight="1">
      <c r="C367" s="209"/>
    </row>
    <row r="368" ht="15.75" customHeight="1">
      <c r="C368" s="209"/>
    </row>
    <row r="369" ht="15.75" customHeight="1">
      <c r="C369" s="209"/>
    </row>
    <row r="370" ht="15.75" customHeight="1">
      <c r="C370" s="209"/>
    </row>
    <row r="371" ht="15.75" customHeight="1">
      <c r="C371" s="209"/>
    </row>
    <row r="372" ht="15.75" customHeight="1">
      <c r="C372" s="209"/>
    </row>
    <row r="373" ht="15.75" customHeight="1">
      <c r="C373" s="209"/>
    </row>
    <row r="374" ht="15.75" customHeight="1">
      <c r="C374" s="209"/>
    </row>
    <row r="375" ht="15.75" customHeight="1">
      <c r="C375" s="209"/>
    </row>
    <row r="376" ht="15.75" customHeight="1">
      <c r="C376" s="209"/>
    </row>
    <row r="377" ht="15.75" customHeight="1">
      <c r="C377" s="209"/>
    </row>
    <row r="378" ht="15.75" customHeight="1">
      <c r="C378" s="209"/>
    </row>
    <row r="379" ht="15.75" customHeight="1">
      <c r="C379" s="209"/>
    </row>
    <row r="380" ht="15.75" customHeight="1">
      <c r="C380" s="209"/>
    </row>
    <row r="381" ht="15.75" customHeight="1">
      <c r="C381" s="209"/>
    </row>
    <row r="382" ht="15.75" customHeight="1">
      <c r="C382" s="209"/>
    </row>
    <row r="383" ht="15.75" customHeight="1">
      <c r="C383" s="209"/>
    </row>
    <row r="384" ht="15.75" customHeight="1">
      <c r="C384" s="209"/>
    </row>
    <row r="385" ht="15.75" customHeight="1">
      <c r="C385" s="209"/>
    </row>
    <row r="386" ht="15.75" customHeight="1">
      <c r="C386" s="209"/>
    </row>
    <row r="387" ht="15.75" customHeight="1">
      <c r="C387" s="209"/>
    </row>
    <row r="388" ht="15.75" customHeight="1">
      <c r="C388" s="209"/>
    </row>
    <row r="389" ht="15.75" customHeight="1">
      <c r="C389" s="209"/>
    </row>
    <row r="390" ht="15.75" customHeight="1">
      <c r="C390" s="209"/>
    </row>
    <row r="391" ht="15.75" customHeight="1">
      <c r="C391" s="209"/>
    </row>
    <row r="392" ht="15.75" customHeight="1">
      <c r="C392" s="209"/>
    </row>
    <row r="393" ht="15.75" customHeight="1">
      <c r="C393" s="209"/>
    </row>
    <row r="394" ht="15.75" customHeight="1">
      <c r="C394" s="209"/>
    </row>
    <row r="395" ht="15.75" customHeight="1">
      <c r="C395" s="209"/>
    </row>
    <row r="396" ht="15.75" customHeight="1">
      <c r="C396" s="209"/>
    </row>
    <row r="397" ht="15.75" customHeight="1">
      <c r="C397" s="209"/>
    </row>
    <row r="398" ht="15.75" customHeight="1">
      <c r="C398" s="209"/>
    </row>
    <row r="399" ht="15.75" customHeight="1">
      <c r="C399" s="209"/>
    </row>
    <row r="400" ht="15.75" customHeight="1">
      <c r="C400" s="209"/>
    </row>
    <row r="401" ht="15.75" customHeight="1">
      <c r="C401" s="209"/>
    </row>
    <row r="402" ht="15.75" customHeight="1">
      <c r="C402" s="209"/>
    </row>
    <row r="403" ht="15.75" customHeight="1">
      <c r="C403" s="209"/>
    </row>
    <row r="404" ht="15.75" customHeight="1">
      <c r="C404" s="209"/>
    </row>
    <row r="405" ht="15.75" customHeight="1">
      <c r="C405" s="209"/>
    </row>
    <row r="406" ht="15.75" customHeight="1">
      <c r="C406" s="209"/>
    </row>
    <row r="407" ht="15.75" customHeight="1">
      <c r="C407" s="209"/>
    </row>
    <row r="408" ht="15.75" customHeight="1">
      <c r="C408" s="209"/>
    </row>
    <row r="409" ht="15.75" customHeight="1">
      <c r="C409" s="209"/>
    </row>
    <row r="410" ht="15.75" customHeight="1">
      <c r="C410" s="209"/>
    </row>
    <row r="411" ht="15.75" customHeight="1">
      <c r="C411" s="209"/>
    </row>
    <row r="412" ht="15.75" customHeight="1">
      <c r="C412" s="209"/>
    </row>
    <row r="413" ht="15.75" customHeight="1">
      <c r="C413" s="209"/>
    </row>
    <row r="414" ht="15.75" customHeight="1">
      <c r="C414" s="209"/>
    </row>
    <row r="415" ht="15.75" customHeight="1">
      <c r="C415" s="209"/>
    </row>
    <row r="416" ht="15.75" customHeight="1">
      <c r="C416" s="209"/>
    </row>
    <row r="417" ht="15.75" customHeight="1">
      <c r="C417" s="209"/>
    </row>
    <row r="418" ht="15.75" customHeight="1">
      <c r="C418" s="209"/>
    </row>
    <row r="419" ht="15.75" customHeight="1">
      <c r="C419" s="209"/>
    </row>
    <row r="420" ht="15.75" customHeight="1">
      <c r="C420" s="209"/>
    </row>
    <row r="421" ht="15.75" customHeight="1">
      <c r="C421" s="209"/>
    </row>
    <row r="422" ht="15.75" customHeight="1">
      <c r="C422" s="209"/>
    </row>
    <row r="423" ht="15.75" customHeight="1">
      <c r="C423" s="209"/>
    </row>
    <row r="424" ht="15.75" customHeight="1">
      <c r="C424" s="209"/>
    </row>
    <row r="425" ht="15.75" customHeight="1">
      <c r="C425" s="209"/>
    </row>
    <row r="426" ht="15.75" customHeight="1">
      <c r="C426" s="209"/>
    </row>
    <row r="427" ht="15.75" customHeight="1">
      <c r="C427" s="209"/>
    </row>
    <row r="428" ht="15.75" customHeight="1">
      <c r="C428" s="209"/>
    </row>
    <row r="429" ht="15.75" customHeight="1">
      <c r="C429" s="209"/>
    </row>
    <row r="430" ht="15.75" customHeight="1">
      <c r="C430" s="209"/>
    </row>
    <row r="431" ht="15.75" customHeight="1">
      <c r="C431" s="209"/>
    </row>
    <row r="432" ht="15.75" customHeight="1">
      <c r="C432" s="209"/>
    </row>
    <row r="433" ht="15.75" customHeight="1">
      <c r="C433" s="209"/>
    </row>
    <row r="434" ht="15.75" customHeight="1">
      <c r="C434" s="209"/>
    </row>
    <row r="435" ht="15.75" customHeight="1">
      <c r="C435" s="209"/>
    </row>
    <row r="436" ht="15.75" customHeight="1">
      <c r="C436" s="209"/>
    </row>
    <row r="437" ht="15.75" customHeight="1">
      <c r="C437" s="209"/>
    </row>
    <row r="438" ht="15.75" customHeight="1">
      <c r="C438" s="209"/>
    </row>
    <row r="439" ht="15.75" customHeight="1">
      <c r="C439" s="209"/>
    </row>
    <row r="440" ht="15.75" customHeight="1">
      <c r="C440" s="209"/>
    </row>
    <row r="441" ht="15.75" customHeight="1">
      <c r="C441" s="209"/>
    </row>
    <row r="442" ht="15.75" customHeight="1">
      <c r="C442" s="209"/>
    </row>
    <row r="443" ht="15.75" customHeight="1">
      <c r="C443" s="209"/>
    </row>
    <row r="444" ht="15.75" customHeight="1">
      <c r="C444" s="209"/>
    </row>
    <row r="445" ht="15.75" customHeight="1">
      <c r="C445" s="209"/>
    </row>
    <row r="446" ht="15.75" customHeight="1">
      <c r="C446" s="209"/>
    </row>
    <row r="447" ht="15.75" customHeight="1">
      <c r="C447" s="209"/>
    </row>
    <row r="448" ht="15.75" customHeight="1">
      <c r="C448" s="209"/>
    </row>
    <row r="449" ht="15.75" customHeight="1">
      <c r="C449" s="209"/>
    </row>
    <row r="450" ht="15.75" customHeight="1">
      <c r="C450" s="209"/>
    </row>
    <row r="451" ht="15.75" customHeight="1">
      <c r="C451" s="209"/>
    </row>
    <row r="452" ht="15.75" customHeight="1">
      <c r="C452" s="209"/>
    </row>
    <row r="453" ht="15.75" customHeight="1">
      <c r="C453" s="209"/>
    </row>
    <row r="454" ht="15.75" customHeight="1">
      <c r="C454" s="209"/>
    </row>
    <row r="455" ht="15.75" customHeight="1">
      <c r="C455" s="209"/>
    </row>
    <row r="456" ht="15.75" customHeight="1">
      <c r="C456" s="209"/>
    </row>
    <row r="457" ht="15.75" customHeight="1">
      <c r="C457" s="209"/>
    </row>
    <row r="458" ht="15.75" customHeight="1">
      <c r="C458" s="209"/>
    </row>
    <row r="459" ht="15.75" customHeight="1">
      <c r="C459" s="209"/>
    </row>
    <row r="460" ht="15.75" customHeight="1">
      <c r="C460" s="209"/>
    </row>
    <row r="461" ht="15.75" customHeight="1">
      <c r="C461" s="209"/>
    </row>
    <row r="462" ht="15.75" customHeight="1">
      <c r="C462" s="209"/>
    </row>
    <row r="463" ht="15.75" customHeight="1">
      <c r="C463" s="209"/>
    </row>
    <row r="464" ht="15.75" customHeight="1">
      <c r="C464" s="209"/>
    </row>
    <row r="465" ht="15.75" customHeight="1">
      <c r="C465" s="209"/>
    </row>
    <row r="466" ht="15.75" customHeight="1">
      <c r="C466" s="209"/>
    </row>
    <row r="467" ht="15.75" customHeight="1">
      <c r="C467" s="209"/>
    </row>
    <row r="468" ht="15.75" customHeight="1">
      <c r="C468" s="209"/>
    </row>
    <row r="469" ht="15.75" customHeight="1">
      <c r="C469" s="209"/>
    </row>
    <row r="470" ht="15.75" customHeight="1">
      <c r="C470" s="209"/>
    </row>
    <row r="471" ht="15.75" customHeight="1">
      <c r="C471" s="209"/>
    </row>
    <row r="472" ht="15.75" customHeight="1">
      <c r="C472" s="209"/>
    </row>
    <row r="473" ht="15.75" customHeight="1">
      <c r="C473" s="209"/>
    </row>
    <row r="474" ht="15.75" customHeight="1">
      <c r="C474" s="209"/>
    </row>
    <row r="475" ht="15.75" customHeight="1">
      <c r="C475" s="209"/>
    </row>
    <row r="476" ht="15.75" customHeight="1">
      <c r="C476" s="209"/>
    </row>
    <row r="477" ht="15.75" customHeight="1">
      <c r="C477" s="209"/>
    </row>
    <row r="478" ht="15.75" customHeight="1">
      <c r="C478" s="209"/>
    </row>
    <row r="479" ht="15.75" customHeight="1">
      <c r="C479" s="209"/>
    </row>
    <row r="480" ht="15.75" customHeight="1">
      <c r="C480" s="209"/>
    </row>
    <row r="481" ht="15.75" customHeight="1">
      <c r="C481" s="209"/>
    </row>
    <row r="482" ht="15.75" customHeight="1">
      <c r="C482" s="209"/>
    </row>
    <row r="483" ht="15.75" customHeight="1">
      <c r="C483" s="209"/>
    </row>
    <row r="484" ht="15.75" customHeight="1">
      <c r="C484" s="209"/>
    </row>
    <row r="485" ht="15.75" customHeight="1">
      <c r="C485" s="209"/>
    </row>
    <row r="486" ht="15.75" customHeight="1">
      <c r="C486" s="209"/>
    </row>
    <row r="487" ht="15.75" customHeight="1">
      <c r="C487" s="209"/>
    </row>
    <row r="488" ht="15.75" customHeight="1">
      <c r="C488" s="209"/>
    </row>
    <row r="489" ht="15.75" customHeight="1">
      <c r="C489" s="209"/>
    </row>
    <row r="490" ht="15.75" customHeight="1">
      <c r="C490" s="209"/>
    </row>
    <row r="491" ht="15.75" customHeight="1">
      <c r="C491" s="209"/>
    </row>
    <row r="492" ht="15.75" customHeight="1">
      <c r="C492" s="209"/>
    </row>
    <row r="493" ht="15.75" customHeight="1">
      <c r="C493" s="209"/>
    </row>
    <row r="494" ht="15.75" customHeight="1">
      <c r="C494" s="209"/>
    </row>
    <row r="495" ht="15.75" customHeight="1">
      <c r="C495" s="209"/>
    </row>
    <row r="496" ht="15.75" customHeight="1">
      <c r="C496" s="209"/>
    </row>
    <row r="497" ht="15.75" customHeight="1">
      <c r="C497" s="209"/>
    </row>
    <row r="498" ht="15.75" customHeight="1">
      <c r="C498" s="209"/>
    </row>
    <row r="499" ht="15.75" customHeight="1">
      <c r="C499" s="209"/>
    </row>
    <row r="500" ht="15.75" customHeight="1">
      <c r="C500" s="209"/>
    </row>
    <row r="501" ht="15.75" customHeight="1">
      <c r="C501" s="209"/>
    </row>
    <row r="502" ht="15.75" customHeight="1">
      <c r="C502" s="209"/>
    </row>
    <row r="503" ht="15.75" customHeight="1">
      <c r="C503" s="209"/>
    </row>
    <row r="504" ht="15.75" customHeight="1">
      <c r="C504" s="209"/>
    </row>
    <row r="505" ht="15.75" customHeight="1">
      <c r="C505" s="209"/>
    </row>
    <row r="506" ht="15.75" customHeight="1">
      <c r="C506" s="209"/>
    </row>
    <row r="507" ht="15.75" customHeight="1">
      <c r="C507" s="209"/>
    </row>
    <row r="508" ht="15.75" customHeight="1">
      <c r="C508" s="209"/>
    </row>
    <row r="509" ht="15.75" customHeight="1">
      <c r="C509" s="209"/>
    </row>
    <row r="510" ht="15.75" customHeight="1">
      <c r="C510" s="209"/>
    </row>
    <row r="511" ht="15.75" customHeight="1">
      <c r="C511" s="209"/>
    </row>
    <row r="512" ht="15.75" customHeight="1">
      <c r="C512" s="209"/>
    </row>
    <row r="513" ht="15.75" customHeight="1">
      <c r="C513" s="209"/>
    </row>
    <row r="514" ht="15.75" customHeight="1">
      <c r="C514" s="209"/>
    </row>
    <row r="515" ht="15.75" customHeight="1">
      <c r="C515" s="209"/>
    </row>
    <row r="516" ht="15.75" customHeight="1">
      <c r="C516" s="209"/>
    </row>
    <row r="517" ht="15.75" customHeight="1">
      <c r="C517" s="209"/>
    </row>
    <row r="518" ht="15.75" customHeight="1">
      <c r="C518" s="209"/>
    </row>
    <row r="519" ht="15.75" customHeight="1">
      <c r="C519" s="209"/>
    </row>
    <row r="520" ht="15.75" customHeight="1">
      <c r="C520" s="209"/>
    </row>
    <row r="521" ht="15.75" customHeight="1">
      <c r="C521" s="209"/>
    </row>
    <row r="522" ht="15.75" customHeight="1">
      <c r="C522" s="209"/>
    </row>
    <row r="523" ht="15.75" customHeight="1">
      <c r="C523" s="209"/>
    </row>
    <row r="524" ht="15.75" customHeight="1">
      <c r="C524" s="209"/>
    </row>
    <row r="525" ht="15.75" customHeight="1">
      <c r="C525" s="209"/>
    </row>
    <row r="526" ht="15.75" customHeight="1">
      <c r="C526" s="209"/>
    </row>
    <row r="527" ht="15.75" customHeight="1">
      <c r="C527" s="209"/>
    </row>
    <row r="528" ht="15.75" customHeight="1">
      <c r="C528" s="209"/>
    </row>
    <row r="529" ht="15.75" customHeight="1">
      <c r="C529" s="209"/>
    </row>
    <row r="530" ht="15.75" customHeight="1">
      <c r="C530" s="209"/>
    </row>
    <row r="531" ht="15.75" customHeight="1">
      <c r="C531" s="209"/>
    </row>
    <row r="532" ht="15.75" customHeight="1">
      <c r="C532" s="209"/>
    </row>
    <row r="533" ht="15.75" customHeight="1">
      <c r="C533" s="209"/>
    </row>
    <row r="534" ht="15.75" customHeight="1">
      <c r="C534" s="209"/>
    </row>
    <row r="535" ht="15.75" customHeight="1">
      <c r="C535" s="209"/>
    </row>
    <row r="536" ht="15.75" customHeight="1">
      <c r="C536" s="209"/>
    </row>
    <row r="537" ht="15.75" customHeight="1">
      <c r="C537" s="209"/>
    </row>
    <row r="538" ht="15.75" customHeight="1">
      <c r="C538" s="209"/>
    </row>
    <row r="539" ht="15.75" customHeight="1">
      <c r="C539" s="209"/>
    </row>
    <row r="540" ht="15.75" customHeight="1">
      <c r="C540" s="209"/>
    </row>
    <row r="541" ht="15.75" customHeight="1">
      <c r="C541" s="209"/>
    </row>
    <row r="542" ht="15.75" customHeight="1">
      <c r="C542" s="209"/>
    </row>
    <row r="543" ht="15.75" customHeight="1">
      <c r="C543" s="209"/>
    </row>
    <row r="544" ht="15.75" customHeight="1">
      <c r="C544" s="209"/>
    </row>
    <row r="545" ht="15.75" customHeight="1">
      <c r="C545" s="209"/>
    </row>
    <row r="546" ht="15.75" customHeight="1">
      <c r="C546" s="209"/>
    </row>
    <row r="547" ht="15.75" customHeight="1">
      <c r="C547" s="209"/>
    </row>
    <row r="548" ht="15.75" customHeight="1">
      <c r="C548" s="209"/>
    </row>
    <row r="549" ht="15.75" customHeight="1">
      <c r="C549" s="209"/>
    </row>
    <row r="550" ht="15.75" customHeight="1">
      <c r="C550" s="209"/>
    </row>
    <row r="551" ht="15.75" customHeight="1">
      <c r="C551" s="209"/>
    </row>
    <row r="552" ht="15.75" customHeight="1">
      <c r="C552" s="209"/>
    </row>
    <row r="553" ht="15.75" customHeight="1">
      <c r="C553" s="209"/>
    </row>
    <row r="554" ht="15.75" customHeight="1">
      <c r="C554" s="209"/>
    </row>
    <row r="555" ht="15.75" customHeight="1">
      <c r="C555" s="209"/>
    </row>
    <row r="556" ht="15.75" customHeight="1">
      <c r="C556" s="209"/>
    </row>
    <row r="557" ht="15.75" customHeight="1">
      <c r="C557" s="209"/>
    </row>
    <row r="558" ht="15.75" customHeight="1">
      <c r="C558" s="209"/>
    </row>
    <row r="559" ht="15.75" customHeight="1">
      <c r="C559" s="209"/>
    </row>
    <row r="560" ht="15.75" customHeight="1">
      <c r="C560" s="209"/>
    </row>
    <row r="561" ht="15.75" customHeight="1">
      <c r="C561" s="209"/>
    </row>
    <row r="562" ht="15.75" customHeight="1">
      <c r="C562" s="209"/>
    </row>
    <row r="563" ht="15.75" customHeight="1">
      <c r="C563" s="209"/>
    </row>
    <row r="564" ht="15.75" customHeight="1">
      <c r="C564" s="209"/>
    </row>
    <row r="565" ht="15.75" customHeight="1">
      <c r="C565" s="209"/>
    </row>
    <row r="566" ht="15.75" customHeight="1">
      <c r="C566" s="209"/>
    </row>
    <row r="567" ht="15.75" customHeight="1">
      <c r="C567" s="209"/>
    </row>
    <row r="568" ht="15.75" customHeight="1">
      <c r="C568" s="209"/>
    </row>
    <row r="569" ht="15.75" customHeight="1">
      <c r="C569" s="209"/>
    </row>
    <row r="570" ht="15.75" customHeight="1">
      <c r="C570" s="209"/>
    </row>
    <row r="571" ht="15.75" customHeight="1">
      <c r="C571" s="209"/>
    </row>
    <row r="572" ht="15.75" customHeight="1">
      <c r="C572" s="209"/>
    </row>
    <row r="573" ht="15.75" customHeight="1">
      <c r="C573" s="209"/>
    </row>
    <row r="574" ht="15.75" customHeight="1">
      <c r="C574" s="209"/>
    </row>
    <row r="575" ht="15.75" customHeight="1">
      <c r="C575" s="209"/>
    </row>
    <row r="576" ht="15.75" customHeight="1">
      <c r="C576" s="209"/>
    </row>
    <row r="577" ht="15.75" customHeight="1">
      <c r="C577" s="209"/>
    </row>
    <row r="578" ht="15.75" customHeight="1">
      <c r="C578" s="209"/>
    </row>
    <row r="579" ht="15.75" customHeight="1">
      <c r="C579" s="209"/>
    </row>
    <row r="580" ht="15.75" customHeight="1">
      <c r="C580" s="209"/>
    </row>
    <row r="581" ht="15.75" customHeight="1">
      <c r="C581" s="209"/>
    </row>
    <row r="582" ht="15.75" customHeight="1">
      <c r="C582" s="209"/>
    </row>
    <row r="583" ht="15.75" customHeight="1">
      <c r="C583" s="209"/>
    </row>
    <row r="584" ht="15.75" customHeight="1">
      <c r="C584" s="209"/>
    </row>
    <row r="585" ht="15.75" customHeight="1">
      <c r="C585" s="209"/>
    </row>
    <row r="586" ht="15.75" customHeight="1">
      <c r="C586" s="209"/>
    </row>
    <row r="587" ht="15.75" customHeight="1">
      <c r="C587" s="209"/>
    </row>
    <row r="588" ht="15.75" customHeight="1">
      <c r="C588" s="209"/>
    </row>
    <row r="589" ht="15.75" customHeight="1">
      <c r="C589" s="209"/>
    </row>
    <row r="590" ht="15.75" customHeight="1">
      <c r="C590" s="209"/>
    </row>
    <row r="591" ht="15.75" customHeight="1">
      <c r="C591" s="209"/>
    </row>
    <row r="592" ht="15.75" customHeight="1">
      <c r="C592" s="209"/>
    </row>
    <row r="593" ht="15.75" customHeight="1">
      <c r="C593" s="209"/>
    </row>
    <row r="594" ht="15.75" customHeight="1">
      <c r="C594" s="209"/>
    </row>
    <row r="595" ht="15.75" customHeight="1">
      <c r="C595" s="209"/>
    </row>
    <row r="596" ht="15.75" customHeight="1">
      <c r="C596" s="209"/>
    </row>
    <row r="597" ht="15.75" customHeight="1">
      <c r="C597" s="209"/>
    </row>
    <row r="598" ht="15.75" customHeight="1">
      <c r="C598" s="209"/>
    </row>
    <row r="599" ht="15.75" customHeight="1">
      <c r="C599" s="209"/>
    </row>
    <row r="600" ht="15.75" customHeight="1">
      <c r="C600" s="209"/>
    </row>
    <row r="601" ht="15.75" customHeight="1">
      <c r="C601" s="209"/>
    </row>
    <row r="602" ht="15.75" customHeight="1">
      <c r="C602" s="209"/>
    </row>
    <row r="603" ht="15.75" customHeight="1">
      <c r="C603" s="209"/>
    </row>
    <row r="604" ht="15.75" customHeight="1">
      <c r="C604" s="209"/>
    </row>
    <row r="605" ht="15.75" customHeight="1">
      <c r="C605" s="209"/>
    </row>
    <row r="606" ht="15.75" customHeight="1">
      <c r="C606" s="209"/>
    </row>
    <row r="607" ht="15.75" customHeight="1">
      <c r="C607" s="209"/>
    </row>
    <row r="608" ht="15.75" customHeight="1">
      <c r="C608" s="209"/>
    </row>
    <row r="609" ht="15.75" customHeight="1">
      <c r="C609" s="209"/>
    </row>
    <row r="610" ht="15.75" customHeight="1">
      <c r="C610" s="209"/>
    </row>
    <row r="611" ht="15.75" customHeight="1">
      <c r="C611" s="209"/>
    </row>
    <row r="612" ht="15.75" customHeight="1">
      <c r="C612" s="209"/>
    </row>
    <row r="613" ht="15.75" customHeight="1">
      <c r="C613" s="209"/>
    </row>
    <row r="614" ht="15.75" customHeight="1">
      <c r="C614" s="209"/>
    </row>
    <row r="615" ht="15.75" customHeight="1">
      <c r="C615" s="209"/>
    </row>
    <row r="616" ht="15.75" customHeight="1">
      <c r="C616" s="209"/>
    </row>
    <row r="617" ht="15.75" customHeight="1">
      <c r="C617" s="209"/>
    </row>
    <row r="618" ht="15.75" customHeight="1">
      <c r="C618" s="209"/>
    </row>
    <row r="619" ht="15.75" customHeight="1">
      <c r="C619" s="209"/>
    </row>
    <row r="620" ht="15.75" customHeight="1">
      <c r="C620" s="209"/>
    </row>
    <row r="621" ht="15.75" customHeight="1">
      <c r="C621" s="209"/>
    </row>
    <row r="622" ht="15.75" customHeight="1">
      <c r="C622" s="209"/>
    </row>
    <row r="623" ht="15.75" customHeight="1">
      <c r="C623" s="209"/>
    </row>
    <row r="624" ht="15.75" customHeight="1">
      <c r="C624" s="209"/>
    </row>
    <row r="625" ht="15.75" customHeight="1">
      <c r="C625" s="209"/>
    </row>
    <row r="626" ht="15.75" customHeight="1">
      <c r="C626" s="209"/>
    </row>
    <row r="627" ht="15.75" customHeight="1">
      <c r="C627" s="209"/>
    </row>
    <row r="628" ht="15.75" customHeight="1">
      <c r="C628" s="209"/>
    </row>
    <row r="629" ht="15.75" customHeight="1">
      <c r="C629" s="209"/>
    </row>
    <row r="630" ht="15.75" customHeight="1">
      <c r="C630" s="209"/>
    </row>
    <row r="631" ht="15.75" customHeight="1">
      <c r="C631" s="209"/>
    </row>
    <row r="632" ht="15.75" customHeight="1">
      <c r="C632" s="209"/>
    </row>
    <row r="633" ht="15.75" customHeight="1">
      <c r="C633" s="209"/>
    </row>
    <row r="634" ht="15.75" customHeight="1">
      <c r="C634" s="209"/>
    </row>
    <row r="635" ht="15.75" customHeight="1">
      <c r="C635" s="209"/>
    </row>
    <row r="636" ht="15.75" customHeight="1">
      <c r="C636" s="209"/>
    </row>
    <row r="637" ht="15.75" customHeight="1">
      <c r="C637" s="209"/>
    </row>
    <row r="638" ht="15.75" customHeight="1">
      <c r="C638" s="209"/>
    </row>
    <row r="639" ht="15.75" customHeight="1">
      <c r="C639" s="209"/>
    </row>
    <row r="640" ht="15.75" customHeight="1">
      <c r="C640" s="209"/>
    </row>
    <row r="641" ht="15.75" customHeight="1">
      <c r="C641" s="209"/>
    </row>
    <row r="642" ht="15.75" customHeight="1">
      <c r="C642" s="209"/>
    </row>
    <row r="643" ht="15.75" customHeight="1">
      <c r="C643" s="209"/>
    </row>
    <row r="644" ht="15.75" customHeight="1">
      <c r="C644" s="209"/>
    </row>
    <row r="645" ht="15.75" customHeight="1">
      <c r="C645" s="209"/>
    </row>
    <row r="646" ht="15.75" customHeight="1">
      <c r="C646" s="209"/>
    </row>
    <row r="647" ht="15.75" customHeight="1">
      <c r="C647" s="209"/>
    </row>
    <row r="648" ht="15.75" customHeight="1">
      <c r="C648" s="209"/>
    </row>
    <row r="649" ht="15.75" customHeight="1">
      <c r="C649" s="209"/>
    </row>
    <row r="650" ht="15.75" customHeight="1">
      <c r="C650" s="209"/>
    </row>
    <row r="651" ht="15.75" customHeight="1">
      <c r="C651" s="209"/>
    </row>
    <row r="652" ht="15.75" customHeight="1">
      <c r="C652" s="209"/>
    </row>
    <row r="653" ht="15.75" customHeight="1">
      <c r="C653" s="209"/>
    </row>
    <row r="654" ht="15.75" customHeight="1">
      <c r="C654" s="209"/>
    </row>
    <row r="655" ht="15.75" customHeight="1">
      <c r="C655" s="209"/>
    </row>
    <row r="656" ht="15.75" customHeight="1">
      <c r="C656" s="209"/>
    </row>
    <row r="657" ht="15.75" customHeight="1">
      <c r="C657" s="209"/>
    </row>
    <row r="658" ht="15.75" customHeight="1">
      <c r="C658" s="209"/>
    </row>
    <row r="659" ht="15.75" customHeight="1">
      <c r="C659" s="209"/>
    </row>
    <row r="660" ht="15.75" customHeight="1">
      <c r="C660" s="209"/>
    </row>
    <row r="661" ht="15.75" customHeight="1">
      <c r="C661" s="209"/>
    </row>
    <row r="662" ht="15.75" customHeight="1">
      <c r="C662" s="209"/>
    </row>
    <row r="663" ht="15.75" customHeight="1">
      <c r="C663" s="209"/>
    </row>
    <row r="664" ht="15.75" customHeight="1">
      <c r="C664" s="209"/>
    </row>
    <row r="665" ht="15.75" customHeight="1">
      <c r="C665" s="209"/>
    </row>
    <row r="666" ht="15.75" customHeight="1">
      <c r="C666" s="209"/>
    </row>
    <row r="667" ht="15.75" customHeight="1">
      <c r="C667" s="209"/>
    </row>
    <row r="668" ht="15.75" customHeight="1">
      <c r="C668" s="209"/>
    </row>
    <row r="669" ht="15.75" customHeight="1">
      <c r="C669" s="209"/>
    </row>
    <row r="670" ht="15.75" customHeight="1">
      <c r="C670" s="209"/>
    </row>
    <row r="671" ht="15.75" customHeight="1">
      <c r="C671" s="209"/>
    </row>
    <row r="672" ht="15.75" customHeight="1">
      <c r="C672" s="209"/>
    </row>
    <row r="673" ht="15.75" customHeight="1">
      <c r="C673" s="209"/>
    </row>
    <row r="674" ht="15.75" customHeight="1">
      <c r="C674" s="209"/>
    </row>
    <row r="675" ht="15.75" customHeight="1">
      <c r="C675" s="209"/>
    </row>
    <row r="676" ht="15.75" customHeight="1">
      <c r="C676" s="209"/>
    </row>
    <row r="677" ht="15.75" customHeight="1">
      <c r="C677" s="209"/>
    </row>
    <row r="678" ht="15.75" customHeight="1">
      <c r="C678" s="209"/>
    </row>
    <row r="679" ht="15.75" customHeight="1">
      <c r="C679" s="209"/>
    </row>
    <row r="680" ht="15.75" customHeight="1">
      <c r="C680" s="209"/>
    </row>
    <row r="681" ht="15.75" customHeight="1">
      <c r="C681" s="209"/>
    </row>
    <row r="682" ht="15.75" customHeight="1">
      <c r="C682" s="209"/>
    </row>
    <row r="683" ht="15.75" customHeight="1">
      <c r="C683" s="209"/>
    </row>
    <row r="684" ht="15.75" customHeight="1">
      <c r="C684" s="209"/>
    </row>
    <row r="685" ht="15.75" customHeight="1">
      <c r="C685" s="209"/>
    </row>
    <row r="686" ht="15.75" customHeight="1">
      <c r="C686" s="209"/>
    </row>
    <row r="687" ht="15.75" customHeight="1">
      <c r="C687" s="209"/>
    </row>
    <row r="688" ht="15.75" customHeight="1">
      <c r="C688" s="209"/>
    </row>
    <row r="689" ht="15.75" customHeight="1">
      <c r="C689" s="209"/>
    </row>
    <row r="690" ht="15.75" customHeight="1">
      <c r="C690" s="209"/>
    </row>
    <row r="691" ht="15.75" customHeight="1">
      <c r="C691" s="209"/>
    </row>
    <row r="692" ht="15.75" customHeight="1">
      <c r="C692" s="209"/>
    </row>
    <row r="693" ht="15.75" customHeight="1">
      <c r="C693" s="209"/>
    </row>
    <row r="694" ht="15.75" customHeight="1">
      <c r="C694" s="209"/>
    </row>
    <row r="695" ht="15.75" customHeight="1">
      <c r="C695" s="209"/>
    </row>
    <row r="696" ht="15.75" customHeight="1">
      <c r="C696" s="209"/>
    </row>
    <row r="697" ht="15.75" customHeight="1">
      <c r="C697" s="209"/>
    </row>
    <row r="698" ht="15.75" customHeight="1">
      <c r="C698" s="209"/>
    </row>
    <row r="699" ht="15.75" customHeight="1">
      <c r="C699" s="209"/>
    </row>
    <row r="700" ht="15.75" customHeight="1">
      <c r="C700" s="209"/>
    </row>
    <row r="701" ht="15.75" customHeight="1">
      <c r="C701" s="209"/>
    </row>
    <row r="702" ht="15.75" customHeight="1">
      <c r="C702" s="209"/>
    </row>
    <row r="703" ht="15.75" customHeight="1">
      <c r="C703" s="209"/>
    </row>
    <row r="704" ht="15.75" customHeight="1">
      <c r="C704" s="209"/>
    </row>
    <row r="705" ht="15.75" customHeight="1">
      <c r="C705" s="209"/>
    </row>
    <row r="706" ht="15.75" customHeight="1">
      <c r="C706" s="209"/>
    </row>
    <row r="707" ht="15.75" customHeight="1">
      <c r="C707" s="209"/>
    </row>
    <row r="708" ht="15.75" customHeight="1">
      <c r="C708" s="209"/>
    </row>
    <row r="709" ht="15.75" customHeight="1">
      <c r="C709" s="209"/>
    </row>
    <row r="710" ht="15.75" customHeight="1">
      <c r="C710" s="209"/>
    </row>
    <row r="711" ht="15.75" customHeight="1">
      <c r="C711" s="209"/>
    </row>
    <row r="712" ht="15.75" customHeight="1">
      <c r="C712" s="209"/>
    </row>
    <row r="713" ht="15.75" customHeight="1">
      <c r="C713" s="209"/>
    </row>
    <row r="714" ht="15.75" customHeight="1">
      <c r="C714" s="209"/>
    </row>
    <row r="715" ht="15.75" customHeight="1">
      <c r="C715" s="209"/>
    </row>
    <row r="716" ht="15.75" customHeight="1">
      <c r="C716" s="209"/>
    </row>
    <row r="717" ht="15.75" customHeight="1">
      <c r="C717" s="209"/>
    </row>
    <row r="718" ht="15.75" customHeight="1">
      <c r="C718" s="209"/>
    </row>
    <row r="719" ht="15.75" customHeight="1">
      <c r="C719" s="209"/>
    </row>
    <row r="720" ht="15.75" customHeight="1">
      <c r="C720" s="209"/>
    </row>
    <row r="721" ht="15.75" customHeight="1">
      <c r="C721" s="209"/>
    </row>
    <row r="722" ht="15.75" customHeight="1">
      <c r="C722" s="209"/>
    </row>
    <row r="723" ht="15.75" customHeight="1">
      <c r="C723" s="209"/>
    </row>
    <row r="724" ht="15.75" customHeight="1">
      <c r="C724" s="209"/>
    </row>
    <row r="725" ht="15.75" customHeight="1">
      <c r="C725" s="209"/>
    </row>
    <row r="726" ht="15.75" customHeight="1">
      <c r="C726" s="209"/>
    </row>
    <row r="727" ht="15.75" customHeight="1">
      <c r="C727" s="209"/>
    </row>
    <row r="728" ht="15.75" customHeight="1">
      <c r="C728" s="209"/>
    </row>
    <row r="729" ht="15.75" customHeight="1">
      <c r="C729" s="209"/>
    </row>
    <row r="730" ht="15.75" customHeight="1">
      <c r="C730" s="209"/>
    </row>
    <row r="731" ht="15.75" customHeight="1">
      <c r="C731" s="209"/>
    </row>
    <row r="732" ht="15.75" customHeight="1">
      <c r="C732" s="209"/>
    </row>
    <row r="733" ht="15.75" customHeight="1">
      <c r="C733" s="209"/>
    </row>
    <row r="734" ht="15.75" customHeight="1">
      <c r="C734" s="209"/>
    </row>
    <row r="735" ht="15.75" customHeight="1">
      <c r="C735" s="209"/>
    </row>
    <row r="736" ht="15.75" customHeight="1">
      <c r="C736" s="209"/>
    </row>
    <row r="737" ht="15.75" customHeight="1">
      <c r="C737" s="209"/>
    </row>
    <row r="738" ht="15.75" customHeight="1">
      <c r="C738" s="209"/>
    </row>
    <row r="739" ht="15.75" customHeight="1">
      <c r="C739" s="209"/>
    </row>
    <row r="740" ht="15.75" customHeight="1">
      <c r="C740" s="209"/>
    </row>
    <row r="741" ht="15.75" customHeight="1">
      <c r="C741" s="209"/>
    </row>
    <row r="742" ht="15.75" customHeight="1">
      <c r="C742" s="209"/>
    </row>
    <row r="743" ht="15.75" customHeight="1">
      <c r="C743" s="209"/>
    </row>
    <row r="744" ht="15.75" customHeight="1">
      <c r="C744" s="209"/>
    </row>
    <row r="745" ht="15.75" customHeight="1">
      <c r="C745" s="209"/>
    </row>
    <row r="746" ht="15.75" customHeight="1">
      <c r="C746" s="209"/>
    </row>
    <row r="747" ht="15.75" customHeight="1">
      <c r="C747" s="209"/>
    </row>
    <row r="748" ht="15.75" customHeight="1">
      <c r="C748" s="209"/>
    </row>
    <row r="749" ht="15.75" customHeight="1">
      <c r="C749" s="209"/>
    </row>
    <row r="750" ht="15.75" customHeight="1">
      <c r="C750" s="209"/>
    </row>
    <row r="751" ht="15.75" customHeight="1">
      <c r="C751" s="209"/>
    </row>
    <row r="752" ht="15.75" customHeight="1">
      <c r="C752" s="209"/>
    </row>
    <row r="753" ht="15.75" customHeight="1">
      <c r="C753" s="209"/>
    </row>
    <row r="754" ht="15.75" customHeight="1">
      <c r="C754" s="209"/>
    </row>
    <row r="755" ht="15.75" customHeight="1">
      <c r="C755" s="209"/>
    </row>
    <row r="756" ht="15.75" customHeight="1">
      <c r="C756" s="209"/>
    </row>
    <row r="757" ht="15.75" customHeight="1">
      <c r="C757" s="209"/>
    </row>
    <row r="758" ht="15.75" customHeight="1">
      <c r="C758" s="209"/>
    </row>
    <row r="759" ht="15.75" customHeight="1">
      <c r="C759" s="209"/>
    </row>
    <row r="760" ht="15.75" customHeight="1">
      <c r="C760" s="209"/>
    </row>
    <row r="761" ht="15.75" customHeight="1">
      <c r="C761" s="209"/>
    </row>
    <row r="762" ht="15.75" customHeight="1">
      <c r="C762" s="209"/>
    </row>
    <row r="763" ht="15.75" customHeight="1">
      <c r="C763" s="209"/>
    </row>
    <row r="764" ht="15.75" customHeight="1">
      <c r="C764" s="209"/>
    </row>
    <row r="765" ht="15.75" customHeight="1">
      <c r="C765" s="209"/>
    </row>
    <row r="766" ht="15.75" customHeight="1">
      <c r="C766" s="209"/>
    </row>
    <row r="767" ht="15.75" customHeight="1">
      <c r="C767" s="209"/>
    </row>
    <row r="768" ht="15.75" customHeight="1">
      <c r="C768" s="209"/>
    </row>
    <row r="769" ht="15.75" customHeight="1">
      <c r="C769" s="209"/>
    </row>
    <row r="770" ht="15.75" customHeight="1">
      <c r="C770" s="209"/>
    </row>
    <row r="771" ht="15.75" customHeight="1">
      <c r="C771" s="209"/>
    </row>
    <row r="772" ht="15.75" customHeight="1">
      <c r="C772" s="209"/>
    </row>
    <row r="773" ht="15.75" customHeight="1">
      <c r="C773" s="209"/>
    </row>
    <row r="774" ht="15.75" customHeight="1">
      <c r="C774" s="209"/>
    </row>
    <row r="775" ht="15.75" customHeight="1">
      <c r="C775" s="209"/>
    </row>
    <row r="776" ht="15.75" customHeight="1">
      <c r="C776" s="209"/>
    </row>
    <row r="777" ht="15.75" customHeight="1">
      <c r="C777" s="209"/>
    </row>
    <row r="778" ht="15.75" customHeight="1">
      <c r="C778" s="209"/>
    </row>
    <row r="779" ht="15.75" customHeight="1">
      <c r="C779" s="209"/>
    </row>
    <row r="780" ht="15.75" customHeight="1">
      <c r="C780" s="209"/>
    </row>
    <row r="781" ht="15.75" customHeight="1">
      <c r="C781" s="209"/>
    </row>
    <row r="782" ht="15.75" customHeight="1">
      <c r="C782" s="209"/>
    </row>
    <row r="783" ht="15.75" customHeight="1">
      <c r="C783" s="209"/>
    </row>
    <row r="784" ht="15.75" customHeight="1">
      <c r="C784" s="209"/>
    </row>
    <row r="785" ht="15.75" customHeight="1">
      <c r="C785" s="209"/>
    </row>
    <row r="786" ht="15.75" customHeight="1">
      <c r="C786" s="209"/>
    </row>
    <row r="787" ht="15.75" customHeight="1">
      <c r="C787" s="209"/>
    </row>
    <row r="788" ht="15.75" customHeight="1">
      <c r="C788" s="209"/>
    </row>
    <row r="789" ht="15.75" customHeight="1">
      <c r="C789" s="209"/>
    </row>
    <row r="790" ht="15.75" customHeight="1">
      <c r="C790" s="209"/>
    </row>
    <row r="791" ht="15.75" customHeight="1">
      <c r="C791" s="209"/>
    </row>
    <row r="792" ht="15.75" customHeight="1">
      <c r="C792" s="209"/>
    </row>
    <row r="793" ht="15.75" customHeight="1">
      <c r="C793" s="209"/>
    </row>
    <row r="794" ht="15.75" customHeight="1">
      <c r="C794" s="209"/>
    </row>
    <row r="795" ht="15.75" customHeight="1">
      <c r="C795" s="209"/>
    </row>
    <row r="796" ht="15.75" customHeight="1">
      <c r="C796" s="209"/>
    </row>
    <row r="797" ht="15.75" customHeight="1">
      <c r="C797" s="209"/>
    </row>
    <row r="798" ht="15.75" customHeight="1">
      <c r="C798" s="209"/>
    </row>
    <row r="799" ht="15.75" customHeight="1">
      <c r="C799" s="209"/>
    </row>
    <row r="800" ht="15.75" customHeight="1">
      <c r="C800" s="209"/>
    </row>
    <row r="801" ht="15.75" customHeight="1">
      <c r="C801" s="209"/>
    </row>
    <row r="802" ht="15.75" customHeight="1">
      <c r="C802" s="209"/>
    </row>
    <row r="803" ht="15.75" customHeight="1">
      <c r="C803" s="209"/>
    </row>
    <row r="804" ht="15.75" customHeight="1">
      <c r="C804" s="209"/>
    </row>
    <row r="805" ht="15.75" customHeight="1">
      <c r="C805" s="209"/>
    </row>
    <row r="806" ht="15.75" customHeight="1">
      <c r="C806" s="209"/>
    </row>
    <row r="807" ht="15.75" customHeight="1">
      <c r="C807" s="209"/>
    </row>
    <row r="808" ht="15.75" customHeight="1">
      <c r="C808" s="209"/>
    </row>
    <row r="809" ht="15.75" customHeight="1">
      <c r="C809" s="209"/>
    </row>
    <row r="810" ht="15.75" customHeight="1">
      <c r="C810" s="209"/>
    </row>
    <row r="811" ht="15.75" customHeight="1">
      <c r="C811" s="209"/>
    </row>
    <row r="812" ht="15.75" customHeight="1">
      <c r="C812" s="209"/>
    </row>
    <row r="813" ht="15.75" customHeight="1">
      <c r="C813" s="209"/>
    </row>
    <row r="814" ht="15.75" customHeight="1">
      <c r="C814" s="209"/>
    </row>
    <row r="815" ht="15.75" customHeight="1">
      <c r="C815" s="209"/>
    </row>
    <row r="816" ht="15.75" customHeight="1">
      <c r="C816" s="209"/>
    </row>
    <row r="817" ht="15.75" customHeight="1">
      <c r="C817" s="209"/>
    </row>
    <row r="818" ht="15.75" customHeight="1">
      <c r="C818" s="209"/>
    </row>
    <row r="819" ht="15.75" customHeight="1">
      <c r="C819" s="209"/>
    </row>
    <row r="820" ht="15.75" customHeight="1">
      <c r="C820" s="209"/>
    </row>
    <row r="821" ht="15.75" customHeight="1">
      <c r="C821" s="209"/>
    </row>
    <row r="822" ht="15.75" customHeight="1">
      <c r="C822" s="209"/>
    </row>
    <row r="823" ht="15.75" customHeight="1">
      <c r="C823" s="209"/>
    </row>
    <row r="824" ht="15.75" customHeight="1">
      <c r="C824" s="209"/>
    </row>
    <row r="825" ht="15.75" customHeight="1">
      <c r="C825" s="209"/>
    </row>
    <row r="826" ht="15.75" customHeight="1">
      <c r="C826" s="209"/>
    </row>
    <row r="827" ht="15.75" customHeight="1">
      <c r="C827" s="209"/>
    </row>
    <row r="828" ht="15.75" customHeight="1">
      <c r="C828" s="209"/>
    </row>
    <row r="829" ht="15.75" customHeight="1">
      <c r="C829" s="209"/>
    </row>
    <row r="830" ht="15.75" customHeight="1">
      <c r="C830" s="209"/>
    </row>
    <row r="831" ht="15.75" customHeight="1">
      <c r="C831" s="209"/>
    </row>
    <row r="832" ht="15.75" customHeight="1">
      <c r="C832" s="209"/>
    </row>
    <row r="833" ht="15.75" customHeight="1">
      <c r="C833" s="209"/>
    </row>
    <row r="834" ht="15.75" customHeight="1">
      <c r="C834" s="209"/>
    </row>
    <row r="835" ht="15.75" customHeight="1">
      <c r="C835" s="209"/>
    </row>
    <row r="836" ht="15.75" customHeight="1">
      <c r="C836" s="209"/>
    </row>
    <row r="837" ht="15.75" customHeight="1">
      <c r="C837" s="209"/>
    </row>
    <row r="838" ht="15.75" customHeight="1">
      <c r="C838" s="209"/>
    </row>
    <row r="839" ht="15.75" customHeight="1">
      <c r="C839" s="209"/>
    </row>
    <row r="840" ht="15.75" customHeight="1">
      <c r="C840" s="209"/>
    </row>
    <row r="841" ht="15.75" customHeight="1">
      <c r="C841" s="209"/>
    </row>
    <row r="842" ht="15.75" customHeight="1">
      <c r="C842" s="209"/>
    </row>
    <row r="843" ht="15.75" customHeight="1">
      <c r="C843" s="209"/>
    </row>
    <row r="844" ht="15.75" customHeight="1">
      <c r="C844" s="209"/>
    </row>
    <row r="845" ht="15.75" customHeight="1">
      <c r="C845" s="209"/>
    </row>
    <row r="846" ht="15.75" customHeight="1">
      <c r="C846" s="209"/>
    </row>
    <row r="847" ht="15.75" customHeight="1">
      <c r="C847" s="209"/>
    </row>
    <row r="848" ht="15.75" customHeight="1">
      <c r="C848" s="209"/>
    </row>
    <row r="849" ht="15.75" customHeight="1">
      <c r="C849" s="209"/>
    </row>
    <row r="850" ht="15.75" customHeight="1">
      <c r="C850" s="209"/>
    </row>
    <row r="851" ht="15.75" customHeight="1">
      <c r="C851" s="209"/>
    </row>
    <row r="852" ht="15.75" customHeight="1">
      <c r="C852" s="209"/>
    </row>
    <row r="853" ht="15.75" customHeight="1">
      <c r="C853" s="209"/>
    </row>
    <row r="854" ht="15.75" customHeight="1">
      <c r="C854" s="209"/>
    </row>
    <row r="855" ht="15.75" customHeight="1">
      <c r="C855" s="209"/>
    </row>
    <row r="856" ht="15.75" customHeight="1">
      <c r="C856" s="209"/>
    </row>
    <row r="857" ht="15.75" customHeight="1">
      <c r="C857" s="209"/>
    </row>
    <row r="858" ht="15.75" customHeight="1">
      <c r="C858" s="209"/>
    </row>
    <row r="859" ht="15.75" customHeight="1">
      <c r="C859" s="209"/>
    </row>
    <row r="860" ht="15.75" customHeight="1">
      <c r="C860" s="209"/>
    </row>
    <row r="861" ht="15.75" customHeight="1">
      <c r="C861" s="209"/>
    </row>
    <row r="862" ht="15.75" customHeight="1">
      <c r="C862" s="209"/>
    </row>
    <row r="863" ht="15.75" customHeight="1">
      <c r="C863" s="209"/>
    </row>
    <row r="864" ht="15.75" customHeight="1">
      <c r="C864" s="209"/>
    </row>
    <row r="865" ht="15.75" customHeight="1">
      <c r="C865" s="209"/>
    </row>
    <row r="866" ht="15.75" customHeight="1">
      <c r="C866" s="209"/>
    </row>
    <row r="867" ht="15.75" customHeight="1">
      <c r="C867" s="209"/>
    </row>
    <row r="868" ht="15.75" customHeight="1">
      <c r="C868" s="209"/>
    </row>
    <row r="869" ht="15.75" customHeight="1">
      <c r="C869" s="209"/>
    </row>
    <row r="870" ht="15.75" customHeight="1">
      <c r="C870" s="209"/>
    </row>
    <row r="871" ht="15.75" customHeight="1">
      <c r="C871" s="209"/>
    </row>
    <row r="872" ht="15.75" customHeight="1">
      <c r="C872" s="209"/>
    </row>
    <row r="873" ht="15.75" customHeight="1">
      <c r="C873" s="209"/>
    </row>
    <row r="874" ht="15.75" customHeight="1">
      <c r="C874" s="209"/>
    </row>
    <row r="875" ht="15.75" customHeight="1">
      <c r="C875" s="209"/>
    </row>
    <row r="876" ht="15.75" customHeight="1">
      <c r="C876" s="209"/>
    </row>
    <row r="877" ht="15.75" customHeight="1">
      <c r="C877" s="209"/>
    </row>
    <row r="878" ht="15.75" customHeight="1">
      <c r="C878" s="209"/>
    </row>
    <row r="879" ht="15.75" customHeight="1">
      <c r="C879" s="209"/>
    </row>
    <row r="880" ht="15.75" customHeight="1">
      <c r="C880" s="209"/>
    </row>
    <row r="881" ht="15.75" customHeight="1">
      <c r="C881" s="209"/>
    </row>
    <row r="882" ht="15.75" customHeight="1">
      <c r="C882" s="209"/>
    </row>
    <row r="883" ht="15.75" customHeight="1">
      <c r="C883" s="209"/>
    </row>
    <row r="884" ht="15.75" customHeight="1">
      <c r="C884" s="209"/>
    </row>
    <row r="885" ht="15.75" customHeight="1">
      <c r="C885" s="209"/>
    </row>
    <row r="886" ht="15.75" customHeight="1">
      <c r="C886" s="209"/>
    </row>
    <row r="887" ht="15.75" customHeight="1">
      <c r="C887" s="209"/>
    </row>
    <row r="888" ht="15.75" customHeight="1">
      <c r="C888" s="209"/>
    </row>
    <row r="889" ht="15.75" customHeight="1">
      <c r="C889" s="209"/>
    </row>
    <row r="890" ht="15.75" customHeight="1">
      <c r="C890" s="209"/>
    </row>
    <row r="891" ht="15.75" customHeight="1">
      <c r="C891" s="209"/>
    </row>
    <row r="892" ht="15.75" customHeight="1">
      <c r="C892" s="209"/>
    </row>
    <row r="893" ht="15.75" customHeight="1">
      <c r="C893" s="209"/>
    </row>
    <row r="894" ht="15.75" customHeight="1">
      <c r="C894" s="209"/>
    </row>
    <row r="895" ht="15.75" customHeight="1">
      <c r="C895" s="209"/>
    </row>
    <row r="896" ht="15.75" customHeight="1">
      <c r="C896" s="209"/>
    </row>
    <row r="897" ht="15.75" customHeight="1">
      <c r="C897" s="209"/>
    </row>
    <row r="898" ht="15.75" customHeight="1">
      <c r="C898" s="209"/>
    </row>
    <row r="899" ht="15.75" customHeight="1">
      <c r="C899" s="209"/>
    </row>
    <row r="900" ht="15.75" customHeight="1">
      <c r="C900" s="209"/>
    </row>
    <row r="901" ht="15.75" customHeight="1">
      <c r="C901" s="209"/>
    </row>
    <row r="902" ht="15.75" customHeight="1">
      <c r="C902" s="209"/>
    </row>
    <row r="903" ht="15.75" customHeight="1">
      <c r="C903" s="209"/>
    </row>
    <row r="904" ht="15.75" customHeight="1">
      <c r="C904" s="209"/>
    </row>
    <row r="905" ht="15.75" customHeight="1">
      <c r="C905" s="209"/>
    </row>
    <row r="906" ht="15.75" customHeight="1">
      <c r="C906" s="209"/>
    </row>
    <row r="907" ht="15.75" customHeight="1">
      <c r="C907" s="209"/>
    </row>
    <row r="908" ht="15.75" customHeight="1">
      <c r="C908" s="209"/>
    </row>
    <row r="909" ht="15.75" customHeight="1">
      <c r="C909" s="209"/>
    </row>
    <row r="910" ht="15.75" customHeight="1">
      <c r="C910" s="209"/>
    </row>
    <row r="911" ht="15.75" customHeight="1">
      <c r="C911" s="209"/>
    </row>
    <row r="912" ht="15.75" customHeight="1">
      <c r="C912" s="209"/>
    </row>
    <row r="913" ht="15.75" customHeight="1">
      <c r="C913" s="209"/>
    </row>
    <row r="914" ht="15.75" customHeight="1">
      <c r="C914" s="209"/>
    </row>
    <row r="915" ht="15.75" customHeight="1">
      <c r="C915" s="209"/>
    </row>
    <row r="916" ht="15.75" customHeight="1">
      <c r="C916" s="209"/>
    </row>
    <row r="917" ht="15.75" customHeight="1">
      <c r="C917" s="209"/>
    </row>
    <row r="918" ht="15.75" customHeight="1">
      <c r="C918" s="209"/>
    </row>
    <row r="919" ht="15.75" customHeight="1">
      <c r="C919" s="209"/>
    </row>
    <row r="920" ht="15.75" customHeight="1">
      <c r="C920" s="209"/>
    </row>
    <row r="921" ht="15.75" customHeight="1">
      <c r="C921" s="209"/>
    </row>
    <row r="922" ht="15.75" customHeight="1">
      <c r="C922" s="209"/>
    </row>
    <row r="923" ht="15.75" customHeight="1">
      <c r="C923" s="209"/>
    </row>
    <row r="924" ht="15.75" customHeight="1">
      <c r="C924" s="209"/>
    </row>
    <row r="925" ht="15.75" customHeight="1">
      <c r="C925" s="209"/>
    </row>
    <row r="926" ht="15.75" customHeight="1">
      <c r="C926" s="209"/>
    </row>
    <row r="927" ht="15.75" customHeight="1">
      <c r="C927" s="209"/>
    </row>
    <row r="928" ht="15.75" customHeight="1">
      <c r="C928" s="209"/>
    </row>
    <row r="929" ht="15.75" customHeight="1">
      <c r="C929" s="209"/>
    </row>
    <row r="930" ht="15.75" customHeight="1">
      <c r="C930" s="209"/>
    </row>
    <row r="931" ht="15.75" customHeight="1">
      <c r="C931" s="209"/>
    </row>
    <row r="932" ht="15.75" customHeight="1">
      <c r="C932" s="209"/>
    </row>
    <row r="933" ht="15.75" customHeight="1">
      <c r="C933" s="209"/>
    </row>
    <row r="934" ht="15.75" customHeight="1">
      <c r="C934" s="209"/>
    </row>
    <row r="935" ht="15.75" customHeight="1">
      <c r="C935" s="209"/>
    </row>
    <row r="936" ht="15.75" customHeight="1">
      <c r="C936" s="209"/>
    </row>
    <row r="937" ht="15.75" customHeight="1">
      <c r="C937" s="209"/>
    </row>
    <row r="938" ht="15.75" customHeight="1">
      <c r="C938" s="209"/>
    </row>
    <row r="939" ht="15.75" customHeight="1">
      <c r="C939" s="209"/>
    </row>
    <row r="940" ht="15.75" customHeight="1">
      <c r="C940" s="209"/>
    </row>
    <row r="941" ht="15.75" customHeight="1">
      <c r="C941" s="209"/>
    </row>
    <row r="942" ht="15.75" customHeight="1">
      <c r="C942" s="209"/>
    </row>
    <row r="943" ht="15.75" customHeight="1">
      <c r="C943" s="209"/>
    </row>
    <row r="944" ht="15.75" customHeight="1">
      <c r="C944" s="209"/>
    </row>
    <row r="945" ht="15.75" customHeight="1">
      <c r="C945" s="209"/>
    </row>
    <row r="946" ht="15.75" customHeight="1">
      <c r="C946" s="209"/>
    </row>
    <row r="947" ht="15.75" customHeight="1">
      <c r="C947" s="209"/>
    </row>
    <row r="948" ht="15.75" customHeight="1">
      <c r="C948" s="209"/>
    </row>
    <row r="949" ht="15.75" customHeight="1">
      <c r="C949" s="209"/>
    </row>
    <row r="950" ht="15.75" customHeight="1">
      <c r="C950" s="209"/>
    </row>
    <row r="951" ht="15.75" customHeight="1">
      <c r="C951" s="209"/>
    </row>
    <row r="952" ht="15.75" customHeight="1">
      <c r="C952" s="209"/>
    </row>
    <row r="953" ht="15.75" customHeight="1">
      <c r="C953" s="209"/>
    </row>
    <row r="954" ht="15.75" customHeight="1">
      <c r="C954" s="209"/>
    </row>
    <row r="955" ht="15.75" customHeight="1">
      <c r="C955" s="209"/>
    </row>
    <row r="956" ht="15.75" customHeight="1">
      <c r="C956" s="209"/>
    </row>
    <row r="957" ht="15.75" customHeight="1">
      <c r="C957" s="209"/>
    </row>
    <row r="958" ht="15.75" customHeight="1">
      <c r="C958" s="209"/>
    </row>
    <row r="959" ht="15.75" customHeight="1">
      <c r="C959" s="209"/>
    </row>
    <row r="960" ht="15.75" customHeight="1">
      <c r="C960" s="209"/>
    </row>
    <row r="961" ht="15.75" customHeight="1">
      <c r="C961" s="209"/>
    </row>
    <row r="962" ht="15.75" customHeight="1">
      <c r="C962" s="209"/>
    </row>
    <row r="963" ht="15.75" customHeight="1">
      <c r="C963" s="209"/>
    </row>
    <row r="964" ht="15.75" customHeight="1">
      <c r="C964" s="209"/>
    </row>
    <row r="965" ht="15.75" customHeight="1">
      <c r="C965" s="209"/>
    </row>
    <row r="966" ht="15.75" customHeight="1">
      <c r="C966" s="209"/>
    </row>
    <row r="967" ht="15.75" customHeight="1">
      <c r="C967" s="209"/>
    </row>
    <row r="968" ht="15.75" customHeight="1">
      <c r="C968" s="209"/>
    </row>
    <row r="969" ht="15.75" customHeight="1">
      <c r="C969" s="209"/>
    </row>
    <row r="970" ht="15.75" customHeight="1">
      <c r="C970" s="209"/>
    </row>
    <row r="971" ht="15.75" customHeight="1">
      <c r="C971" s="209"/>
    </row>
    <row r="972" ht="15.75" customHeight="1">
      <c r="C972" s="209"/>
    </row>
    <row r="973" ht="15.75" customHeight="1">
      <c r="C973" s="209"/>
    </row>
    <row r="974" ht="15.75" customHeight="1">
      <c r="C974" s="209"/>
    </row>
    <row r="975" ht="15.75" customHeight="1">
      <c r="C975" s="209"/>
    </row>
    <row r="976" ht="15.75" customHeight="1">
      <c r="C976" s="209"/>
    </row>
    <row r="977" ht="15.75" customHeight="1">
      <c r="C977" s="209"/>
    </row>
    <row r="978" ht="15.75" customHeight="1">
      <c r="C978" s="209"/>
    </row>
    <row r="979" ht="15.75" customHeight="1">
      <c r="C979" s="209"/>
    </row>
    <row r="980" ht="15.75" customHeight="1">
      <c r="C980" s="209"/>
    </row>
    <row r="981" ht="15.75" customHeight="1">
      <c r="C981" s="209"/>
    </row>
    <row r="982" ht="15.75" customHeight="1">
      <c r="C982" s="209"/>
    </row>
    <row r="983" ht="15.75" customHeight="1">
      <c r="C983" s="209"/>
    </row>
    <row r="984" ht="15.75" customHeight="1">
      <c r="C984" s="209"/>
    </row>
    <row r="985" ht="15.75" customHeight="1">
      <c r="C985" s="209"/>
    </row>
    <row r="986" ht="15.75" customHeight="1">
      <c r="C986" s="209"/>
    </row>
    <row r="987" ht="15.75" customHeight="1">
      <c r="C987" s="209"/>
    </row>
    <row r="988" ht="15.75" customHeight="1">
      <c r="C988" s="209"/>
    </row>
    <row r="989" ht="15.75" customHeight="1">
      <c r="C989" s="209"/>
    </row>
    <row r="990" ht="15.75" customHeight="1">
      <c r="C990" s="209"/>
    </row>
    <row r="991" ht="15.75" customHeight="1">
      <c r="C991" s="209"/>
    </row>
    <row r="992" ht="15.75" customHeight="1">
      <c r="C992" s="209"/>
    </row>
    <row r="993" ht="15.75" customHeight="1">
      <c r="C993" s="209"/>
    </row>
    <row r="994" ht="15.75" customHeight="1">
      <c r="C994" s="209"/>
    </row>
    <row r="995" ht="15.75" customHeight="1">
      <c r="C995" s="209"/>
    </row>
    <row r="996" ht="15.75" customHeight="1">
      <c r="C996" s="209"/>
    </row>
    <row r="997" ht="15.75" customHeight="1">
      <c r="C997" s="209"/>
    </row>
    <row r="998" ht="15.75" customHeight="1">
      <c r="C998" s="209"/>
    </row>
    <row r="999" ht="15.75" customHeight="1">
      <c r="C999" s="209"/>
    </row>
    <row r="1000" ht="15.75" customHeight="1">
      <c r="C1000" s="209"/>
    </row>
  </sheetData>
  <printOptions/>
  <pageMargins bottom="1.0" footer="0.0" header="0.0" left="0.75" right="0.75" top="1.0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9.0"/>
  </cols>
  <sheetData>
    <row r="1" ht="15.75" customHeight="1">
      <c r="A1" s="5"/>
    </row>
    <row r="2" ht="15.75" customHeight="1">
      <c r="A2" s="3"/>
    </row>
    <row r="3" ht="15.75" customHeight="1">
      <c r="A3" s="224" t="s">
        <v>898</v>
      </c>
      <c r="B3" s="151"/>
      <c r="C3" s="151"/>
      <c r="D3" s="151"/>
      <c r="E3" s="151"/>
      <c r="F3" s="152"/>
    </row>
    <row r="4" ht="15.75" customHeight="1">
      <c r="A4" s="3"/>
    </row>
    <row r="5" ht="15.75" customHeight="1">
      <c r="A5" s="5" t="s">
        <v>899</v>
      </c>
    </row>
    <row r="6" ht="15.75" customHeight="1">
      <c r="A6" s="3" t="s">
        <v>900</v>
      </c>
    </row>
    <row r="7" ht="15.75" customHeight="1">
      <c r="A7" s="3"/>
    </row>
    <row r="8" ht="15.75" customHeight="1">
      <c r="A8" s="5" t="s">
        <v>901</v>
      </c>
    </row>
    <row r="9" ht="15.75" customHeight="1">
      <c r="A9" s="3" t="s">
        <v>902</v>
      </c>
    </row>
    <row r="10" ht="15.75" customHeight="1">
      <c r="A10" s="3"/>
    </row>
    <row r="11" ht="15.75" customHeight="1">
      <c r="A11" s="5" t="s">
        <v>903</v>
      </c>
    </row>
    <row r="12" ht="15.75" customHeight="1">
      <c r="A12" s="3" t="s">
        <v>904</v>
      </c>
    </row>
    <row r="13" ht="15.75" customHeight="1">
      <c r="A13" s="3"/>
    </row>
    <row r="14" ht="15.75" customHeight="1">
      <c r="A14" s="5" t="s">
        <v>905</v>
      </c>
    </row>
    <row r="15" ht="15.75" customHeight="1">
      <c r="A15" s="3" t="s">
        <v>906</v>
      </c>
    </row>
    <row r="16" ht="15.75" customHeight="1">
      <c r="A16" s="3"/>
    </row>
    <row r="17" ht="15.75" customHeight="1">
      <c r="A17" s="3"/>
    </row>
    <row r="18" ht="15.75" customHeight="1">
      <c r="A18" s="3"/>
    </row>
    <row r="19" ht="15.75" customHeight="1">
      <c r="A19" s="3"/>
    </row>
    <row r="20" ht="15.75" customHeight="1">
      <c r="A20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1:F1"/>
    <mergeCell ref="A2:F2"/>
    <mergeCell ref="A3:F3"/>
    <mergeCell ref="A4:F4"/>
    <mergeCell ref="A5:F5"/>
    <mergeCell ref="A6:F6"/>
    <mergeCell ref="A7:F7"/>
    <mergeCell ref="A15:F15"/>
    <mergeCell ref="A16:F16"/>
    <mergeCell ref="A17:F17"/>
    <mergeCell ref="A18:F18"/>
    <mergeCell ref="A19:F19"/>
    <mergeCell ref="A20:F20"/>
    <mergeCell ref="A8:F8"/>
    <mergeCell ref="A9:F9"/>
    <mergeCell ref="A10:F10"/>
    <mergeCell ref="A11:F11"/>
    <mergeCell ref="A12:F12"/>
    <mergeCell ref="A13:F13"/>
    <mergeCell ref="A14:F14"/>
  </mergeCells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22"/>
    <col customWidth="1" min="2" max="2" width="20.78"/>
    <col customWidth="1" min="3" max="26" width="10.44"/>
  </cols>
  <sheetData>
    <row r="1" ht="15.75" customHeight="1">
      <c r="A1" s="79" t="s">
        <v>84</v>
      </c>
      <c r="B1" s="80" t="s">
        <v>24</v>
      </c>
      <c r="C1" s="16"/>
      <c r="D1" s="17"/>
      <c r="E1" s="17"/>
      <c r="F1" s="18"/>
      <c r="G1" s="26">
        <f>SUM(F3:G11)</f>
        <v>135550</v>
      </c>
      <c r="H1" s="27">
        <v>2.5</v>
      </c>
      <c r="I1" s="28">
        <f>G1/H1</f>
        <v>54220</v>
      </c>
      <c r="J1" s="29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81"/>
      <c r="B2" s="37"/>
      <c r="C2" s="16"/>
      <c r="D2" s="17"/>
      <c r="E2" s="17"/>
      <c r="F2" s="18"/>
      <c r="G2" s="14"/>
      <c r="H2" s="14"/>
      <c r="I2" s="14"/>
      <c r="J2" s="14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81"/>
      <c r="B3" s="37" t="s">
        <v>11</v>
      </c>
      <c r="C3" s="16">
        <v>5.0</v>
      </c>
      <c r="D3" s="17" t="s">
        <v>9</v>
      </c>
      <c r="E3" s="18">
        <v>5000.0</v>
      </c>
      <c r="F3" s="18">
        <f t="shared" ref="F3:F11" si="1">E3*C3</f>
        <v>25000</v>
      </c>
      <c r="G3" s="14"/>
      <c r="H3" s="14"/>
      <c r="I3" s="14"/>
      <c r="J3" s="14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81"/>
      <c r="B4" s="82" t="s">
        <v>85</v>
      </c>
      <c r="C4" s="16">
        <v>3.0</v>
      </c>
      <c r="D4" s="17" t="s">
        <v>9</v>
      </c>
      <c r="E4" s="18">
        <v>30000.0</v>
      </c>
      <c r="F4" s="18">
        <f t="shared" si="1"/>
        <v>90000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81"/>
      <c r="B5" s="82" t="s">
        <v>86</v>
      </c>
      <c r="C5" s="16">
        <v>0.2</v>
      </c>
      <c r="D5" s="17" t="s">
        <v>9</v>
      </c>
      <c r="E5" s="18">
        <v>30000.0</v>
      </c>
      <c r="F5" s="18">
        <f t="shared" si="1"/>
        <v>6000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81"/>
      <c r="B6" s="82" t="s">
        <v>87</v>
      </c>
      <c r="C6" s="16">
        <v>0.05</v>
      </c>
      <c r="D6" s="17" t="s">
        <v>9</v>
      </c>
      <c r="E6" s="18">
        <v>50000.0</v>
      </c>
      <c r="F6" s="18">
        <f t="shared" si="1"/>
        <v>2500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81"/>
      <c r="B7" s="82" t="s">
        <v>88</v>
      </c>
      <c r="C7" s="16">
        <v>0.015</v>
      </c>
      <c r="D7" s="17" t="s">
        <v>9</v>
      </c>
      <c r="E7" s="18">
        <v>40000.0</v>
      </c>
      <c r="F7" s="18">
        <f t="shared" si="1"/>
        <v>600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81"/>
      <c r="B8" s="82" t="s">
        <v>89</v>
      </c>
      <c r="C8" s="16">
        <v>0.1</v>
      </c>
      <c r="D8" s="17" t="s">
        <v>9</v>
      </c>
      <c r="E8" s="18">
        <v>50000.0</v>
      </c>
      <c r="F8" s="18">
        <f t="shared" si="1"/>
        <v>5000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81"/>
      <c r="B9" s="82" t="s">
        <v>90</v>
      </c>
      <c r="C9" s="16">
        <v>0.005</v>
      </c>
      <c r="D9" s="17" t="s">
        <v>9</v>
      </c>
      <c r="E9" s="18">
        <v>250000.0</v>
      </c>
      <c r="F9" s="18">
        <f t="shared" si="1"/>
        <v>1250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81"/>
      <c r="B10" s="82" t="s">
        <v>91</v>
      </c>
      <c r="C10" s="16">
        <v>0.005</v>
      </c>
      <c r="D10" s="17" t="s">
        <v>9</v>
      </c>
      <c r="E10" s="18">
        <v>500000.0</v>
      </c>
      <c r="F10" s="18">
        <f t="shared" si="1"/>
        <v>2500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81"/>
      <c r="B11" s="82" t="s">
        <v>92</v>
      </c>
      <c r="C11" s="16">
        <v>0.005</v>
      </c>
      <c r="D11" s="17" t="s">
        <v>9</v>
      </c>
      <c r="E11" s="17">
        <v>540000.0</v>
      </c>
      <c r="F11" s="18">
        <f t="shared" si="1"/>
        <v>2700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83"/>
      <c r="B12" s="84"/>
      <c r="C12" s="22"/>
      <c r="D12" s="23"/>
      <c r="E12" s="23"/>
      <c r="F12" s="24"/>
      <c r="G12" s="20"/>
      <c r="H12" s="20"/>
      <c r="I12" s="20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79"/>
      <c r="B13" s="80" t="s">
        <v>24</v>
      </c>
      <c r="C13" s="16"/>
      <c r="D13" s="17"/>
      <c r="E13" s="17"/>
      <c r="F13" s="18"/>
      <c r="G13" s="26">
        <f>SUM(F15:G23)</f>
        <v>0</v>
      </c>
      <c r="H13" s="27">
        <v>2.5</v>
      </c>
      <c r="I13" s="28">
        <f>G13/H13</f>
        <v>0</v>
      </c>
      <c r="J13" s="29" t="s">
        <v>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81"/>
      <c r="B14" s="37"/>
      <c r="C14" s="16"/>
      <c r="D14" s="17"/>
      <c r="E14" s="17"/>
      <c r="F14" s="18"/>
      <c r="G14" s="14"/>
      <c r="H14" s="14"/>
      <c r="I14" s="14"/>
      <c r="J14" s="14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81"/>
      <c r="B15" s="37"/>
      <c r="C15" s="16"/>
      <c r="D15" s="17" t="s">
        <v>9</v>
      </c>
      <c r="E15" s="18"/>
      <c r="F15" s="18">
        <f t="shared" ref="F15:F23" si="2">E15*C15</f>
        <v>0</v>
      </c>
      <c r="G15" s="14"/>
      <c r="H15" s="14"/>
      <c r="I15" s="14"/>
      <c r="J15" s="14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81"/>
      <c r="B16" s="82"/>
      <c r="C16" s="16"/>
      <c r="D16" s="17" t="s">
        <v>9</v>
      </c>
      <c r="E16" s="18"/>
      <c r="F16" s="18">
        <f t="shared" si="2"/>
        <v>0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81"/>
      <c r="B17" s="82"/>
      <c r="C17" s="16"/>
      <c r="D17" s="17" t="s">
        <v>9</v>
      </c>
      <c r="E17" s="18"/>
      <c r="F17" s="18">
        <f t="shared" si="2"/>
        <v>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81"/>
      <c r="B18" s="82"/>
      <c r="C18" s="16"/>
      <c r="D18" s="17" t="s">
        <v>9</v>
      </c>
      <c r="E18" s="18"/>
      <c r="F18" s="18">
        <f t="shared" si="2"/>
        <v>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81"/>
      <c r="B19" s="82"/>
      <c r="C19" s="16"/>
      <c r="D19" s="17" t="s">
        <v>9</v>
      </c>
      <c r="E19" s="18"/>
      <c r="F19" s="18">
        <f t="shared" si="2"/>
        <v>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81"/>
      <c r="B20" s="82"/>
      <c r="C20" s="16"/>
      <c r="D20" s="17" t="s">
        <v>9</v>
      </c>
      <c r="E20" s="18"/>
      <c r="F20" s="18">
        <f t="shared" si="2"/>
        <v>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81"/>
      <c r="B21" s="82"/>
      <c r="C21" s="16"/>
      <c r="D21" s="17" t="s">
        <v>9</v>
      </c>
      <c r="E21" s="18"/>
      <c r="F21" s="18">
        <f t="shared" si="2"/>
        <v>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81"/>
      <c r="B22" s="82"/>
      <c r="C22" s="16"/>
      <c r="D22" s="17" t="s">
        <v>9</v>
      </c>
      <c r="E22" s="18"/>
      <c r="F22" s="18">
        <f t="shared" si="2"/>
        <v>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81"/>
      <c r="B23" s="82"/>
      <c r="C23" s="16"/>
      <c r="D23" s="17" t="s">
        <v>9</v>
      </c>
      <c r="E23" s="17"/>
      <c r="F23" s="18">
        <f t="shared" si="2"/>
        <v>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83"/>
      <c r="B24" s="84"/>
      <c r="C24" s="22"/>
      <c r="D24" s="23"/>
      <c r="E24" s="23"/>
      <c r="F24" s="24"/>
      <c r="G24" s="20"/>
      <c r="H24" s="20"/>
      <c r="I24" s="20"/>
      <c r="J24" s="2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H13:H24"/>
    <mergeCell ref="I13:I24"/>
    <mergeCell ref="A1:A12"/>
    <mergeCell ref="G1:G12"/>
    <mergeCell ref="H1:H12"/>
    <mergeCell ref="I1:I12"/>
    <mergeCell ref="J1:J12"/>
    <mergeCell ref="A13:A24"/>
    <mergeCell ref="G13:G24"/>
    <mergeCell ref="J13:J24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8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907</v>
      </c>
      <c r="B3" s="7" t="s">
        <v>797</v>
      </c>
      <c r="C3" s="8"/>
      <c r="D3" s="197"/>
      <c r="E3" s="8"/>
      <c r="F3" s="198"/>
      <c r="G3" s="10">
        <f>SUM(F4:F14)</f>
        <v>483229</v>
      </c>
      <c r="H3" s="225">
        <v>30.0</v>
      </c>
      <c r="I3" s="40">
        <f>G3/H3</f>
        <v>16107.63333</v>
      </c>
      <c r="J3" s="226" t="s">
        <v>827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227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908</v>
      </c>
      <c r="C5" s="17">
        <v>0.638</v>
      </c>
      <c r="D5" s="130" t="s">
        <v>9</v>
      </c>
      <c r="E5" s="227">
        <v>249000.0</v>
      </c>
      <c r="F5" s="188">
        <f t="shared" ref="F5:F6" si="1">E11*C5</f>
        <v>451704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909</v>
      </c>
      <c r="C6" s="17">
        <v>0.02</v>
      </c>
      <c r="D6" s="130" t="s">
        <v>9</v>
      </c>
      <c r="E6" s="227">
        <v>300000.0</v>
      </c>
      <c r="F6" s="188">
        <f t="shared" si="1"/>
        <v>900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106</v>
      </c>
      <c r="C7" s="17">
        <v>0.05</v>
      </c>
      <c r="D7" s="130" t="s">
        <v>9</v>
      </c>
      <c r="E7" s="228">
        <v>50000.0</v>
      </c>
      <c r="F7" s="188">
        <f t="shared" ref="F7:F13" si="2">C7*E7</f>
        <v>2500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636</v>
      </c>
      <c r="C8" s="17">
        <v>0.2</v>
      </c>
      <c r="D8" s="130" t="s">
        <v>9</v>
      </c>
      <c r="E8" s="228">
        <v>30000.0</v>
      </c>
      <c r="F8" s="188">
        <f t="shared" si="2"/>
        <v>6000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86</v>
      </c>
      <c r="C9" s="17">
        <v>0.3</v>
      </c>
      <c r="D9" s="130" t="s">
        <v>9</v>
      </c>
      <c r="E9" s="227">
        <v>35000.0</v>
      </c>
      <c r="F9" s="188">
        <f t="shared" si="2"/>
        <v>10500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237</v>
      </c>
      <c r="C10" s="17">
        <v>0.005</v>
      </c>
      <c r="D10" s="130" t="s">
        <v>9</v>
      </c>
      <c r="E10" s="227">
        <v>572000.0</v>
      </c>
      <c r="F10" s="188">
        <f t="shared" si="2"/>
        <v>2860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 t="s">
        <v>910</v>
      </c>
      <c r="C11" s="17">
        <v>0.005</v>
      </c>
      <c r="D11" s="130" t="s">
        <v>9</v>
      </c>
      <c r="E11" s="227">
        <v>708000.0</v>
      </c>
      <c r="F11" s="188">
        <f t="shared" si="2"/>
        <v>3540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 t="s">
        <v>261</v>
      </c>
      <c r="C12" s="17">
        <v>0.005</v>
      </c>
      <c r="D12" s="130" t="s">
        <v>9</v>
      </c>
      <c r="E12" s="227">
        <v>45000.0</v>
      </c>
      <c r="F12" s="188">
        <f t="shared" si="2"/>
        <v>225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 t="s">
        <v>11</v>
      </c>
      <c r="C13" s="17">
        <v>1.0</v>
      </c>
      <c r="D13" s="130" t="s">
        <v>9</v>
      </c>
      <c r="E13" s="227">
        <v>5000.0</v>
      </c>
      <c r="F13" s="188">
        <f t="shared" si="2"/>
        <v>5000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17"/>
      <c r="D14" s="130"/>
      <c r="E14" s="227"/>
      <c r="F14" s="188"/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0"/>
      <c r="B15" s="21"/>
      <c r="C15" s="23"/>
      <c r="D15" s="131"/>
      <c r="E15" s="23"/>
      <c r="F15" s="199"/>
      <c r="G15" s="20"/>
      <c r="H15" s="20"/>
      <c r="I15" s="20"/>
      <c r="J15" s="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00" t="s">
        <v>911</v>
      </c>
      <c r="B16" s="7" t="s">
        <v>814</v>
      </c>
      <c r="C16" s="8"/>
      <c r="D16" s="197"/>
      <c r="E16" s="8"/>
      <c r="F16" s="198"/>
      <c r="G16" s="10">
        <f>SUM(F18:F26)</f>
        <v>52440</v>
      </c>
      <c r="H16" s="11">
        <f>SUM(C18:C26)</f>
        <v>0.54</v>
      </c>
      <c r="I16" s="40">
        <f>G16/H16</f>
        <v>97111.11111</v>
      </c>
      <c r="J16" s="13" t="s">
        <v>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32"/>
      <c r="C17" s="17"/>
      <c r="D17" s="130"/>
      <c r="E17" s="17"/>
      <c r="F17" s="188"/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15" t="s">
        <v>912</v>
      </c>
      <c r="C18" s="16">
        <v>0.18</v>
      </c>
      <c r="D18" s="130" t="s">
        <v>9</v>
      </c>
      <c r="E18" s="17">
        <v>100000.0</v>
      </c>
      <c r="F18" s="188">
        <f t="shared" ref="F18:F26" si="3">E18*C18</f>
        <v>18000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15" t="s">
        <v>913</v>
      </c>
      <c r="C19" s="16">
        <v>0.05</v>
      </c>
      <c r="D19" s="130" t="s">
        <v>9</v>
      </c>
      <c r="E19" s="229">
        <v>50000.0</v>
      </c>
      <c r="F19" s="188">
        <f t="shared" si="3"/>
        <v>2500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15" t="s">
        <v>914</v>
      </c>
      <c r="C20" s="16">
        <v>0.05</v>
      </c>
      <c r="D20" s="130" t="s">
        <v>9</v>
      </c>
      <c r="E20" s="17">
        <v>70000.0</v>
      </c>
      <c r="F20" s="188">
        <f t="shared" si="3"/>
        <v>3500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5" t="s">
        <v>166</v>
      </c>
      <c r="C21" s="16">
        <v>0.01</v>
      </c>
      <c r="D21" s="130" t="s">
        <v>9</v>
      </c>
      <c r="E21" s="17">
        <v>60000.0</v>
      </c>
      <c r="F21" s="188">
        <f t="shared" si="3"/>
        <v>600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15" t="s">
        <v>915</v>
      </c>
      <c r="C22" s="16">
        <v>0.02</v>
      </c>
      <c r="D22" s="130" t="s">
        <v>9</v>
      </c>
      <c r="E22" s="17">
        <v>100000.0</v>
      </c>
      <c r="F22" s="188">
        <f t="shared" si="3"/>
        <v>2000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15" t="s">
        <v>144</v>
      </c>
      <c r="C23" s="16">
        <v>0.06</v>
      </c>
      <c r="D23" s="130" t="s">
        <v>9</v>
      </c>
      <c r="E23" s="17">
        <v>60000.0</v>
      </c>
      <c r="F23" s="188">
        <f t="shared" si="3"/>
        <v>3600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15" t="s">
        <v>177</v>
      </c>
      <c r="C24" s="16">
        <v>0.08</v>
      </c>
      <c r="D24" s="130" t="s">
        <v>9</v>
      </c>
      <c r="E24" s="17">
        <v>197000.0</v>
      </c>
      <c r="F24" s="188">
        <f t="shared" si="3"/>
        <v>15760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15" t="s">
        <v>916</v>
      </c>
      <c r="C25" s="16">
        <v>0.04</v>
      </c>
      <c r="D25" s="130" t="s">
        <v>9</v>
      </c>
      <c r="E25" s="17">
        <v>87000.0</v>
      </c>
      <c r="F25" s="188">
        <f t="shared" si="3"/>
        <v>3480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15" t="s">
        <v>917</v>
      </c>
      <c r="C26" s="16">
        <v>0.05</v>
      </c>
      <c r="D26" s="130" t="s">
        <v>9</v>
      </c>
      <c r="E26" s="17">
        <v>60000.0</v>
      </c>
      <c r="F26" s="188">
        <f t="shared" si="3"/>
        <v>3000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0"/>
      <c r="B27" s="21"/>
      <c r="C27" s="23"/>
      <c r="D27" s="131"/>
      <c r="E27" s="23"/>
      <c r="F27" s="199"/>
      <c r="G27" s="20"/>
      <c r="H27" s="20"/>
      <c r="I27" s="20"/>
      <c r="J27" s="2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6" t="s">
        <v>918</v>
      </c>
      <c r="B28" s="7" t="s">
        <v>826</v>
      </c>
      <c r="C28" s="8"/>
      <c r="D28" s="8"/>
      <c r="E28" s="17"/>
      <c r="F28" s="9"/>
      <c r="G28" s="10">
        <f>SUM(F30:F37)</f>
        <v>223583</v>
      </c>
      <c r="H28" s="11">
        <v>1.0</v>
      </c>
      <c r="I28" s="40">
        <f>G28/H28</f>
        <v>223583</v>
      </c>
      <c r="J28" s="13" t="s">
        <v>9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15"/>
      <c r="C29" s="17"/>
      <c r="D29" s="17"/>
      <c r="E29" s="17"/>
      <c r="F29" s="18"/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30" t="s">
        <v>919</v>
      </c>
      <c r="C30" s="17">
        <v>1.0</v>
      </c>
      <c r="D30" s="17" t="s">
        <v>9</v>
      </c>
      <c r="E30" s="17">
        <v>125000.0</v>
      </c>
      <c r="F30" s="18">
        <f t="shared" ref="F30:F37" si="4">E30*C30</f>
        <v>125000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30" t="s">
        <v>120</v>
      </c>
      <c r="C31" s="17">
        <v>0.7</v>
      </c>
      <c r="D31" s="17" t="s">
        <v>9</v>
      </c>
      <c r="E31" s="17">
        <v>130000.0</v>
      </c>
      <c r="F31" s="18">
        <f t="shared" si="4"/>
        <v>91000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4"/>
      <c r="B32" s="30" t="s">
        <v>13</v>
      </c>
      <c r="C32" s="17">
        <v>0.03</v>
      </c>
      <c r="D32" s="17" t="s">
        <v>9</v>
      </c>
      <c r="E32" s="17">
        <v>13000.0</v>
      </c>
      <c r="F32" s="18">
        <f t="shared" si="4"/>
        <v>390</v>
      </c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4"/>
      <c r="B33" s="30" t="s">
        <v>22</v>
      </c>
      <c r="C33" s="17">
        <v>0.03</v>
      </c>
      <c r="D33" s="17" t="s">
        <v>9</v>
      </c>
      <c r="E33" s="17">
        <v>25000.0</v>
      </c>
      <c r="F33" s="18">
        <f t="shared" si="4"/>
        <v>750</v>
      </c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30" t="s">
        <v>87</v>
      </c>
      <c r="C34" s="17">
        <v>0.07</v>
      </c>
      <c r="D34" s="17" t="s">
        <v>9</v>
      </c>
      <c r="E34" s="17">
        <v>50000.0</v>
      </c>
      <c r="F34" s="18">
        <f t="shared" si="4"/>
        <v>3500</v>
      </c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30" t="s">
        <v>103</v>
      </c>
      <c r="C35" s="17">
        <v>0.003</v>
      </c>
      <c r="D35" s="17" t="s">
        <v>9</v>
      </c>
      <c r="E35" s="17">
        <v>594000.0</v>
      </c>
      <c r="F35" s="18">
        <f t="shared" si="4"/>
        <v>1782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30" t="s">
        <v>415</v>
      </c>
      <c r="C36" s="17">
        <v>0.005</v>
      </c>
      <c r="D36" s="17" t="s">
        <v>9</v>
      </c>
      <c r="E36" s="17">
        <v>225000.0</v>
      </c>
      <c r="F36" s="18">
        <f t="shared" si="4"/>
        <v>1125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30" t="s">
        <v>247</v>
      </c>
      <c r="C37" s="17">
        <v>0.003</v>
      </c>
      <c r="D37" s="17" t="s">
        <v>9</v>
      </c>
      <c r="E37" s="17">
        <v>12000.0</v>
      </c>
      <c r="F37" s="18">
        <f t="shared" si="4"/>
        <v>36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0"/>
      <c r="B38" s="21"/>
      <c r="C38" s="23"/>
      <c r="D38" s="23"/>
      <c r="E38" s="23"/>
      <c r="F38" s="24"/>
      <c r="G38" s="20"/>
      <c r="H38" s="20"/>
      <c r="I38" s="20"/>
      <c r="J38" s="2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133"/>
      <c r="C39" s="3"/>
      <c r="D39" s="3"/>
      <c r="E39" s="3"/>
      <c r="F39" s="1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55"/>
      <c r="B41" s="56"/>
      <c r="C41" s="57" t="s">
        <v>0</v>
      </c>
      <c r="D41" s="57" t="s">
        <v>1</v>
      </c>
      <c r="E41" s="57" t="s">
        <v>2</v>
      </c>
      <c r="F41" s="58" t="s">
        <v>3</v>
      </c>
      <c r="G41" s="59" t="s">
        <v>4</v>
      </c>
      <c r="H41" s="60" t="s">
        <v>79</v>
      </c>
      <c r="I41" s="61" t="s">
        <v>80</v>
      </c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ht="15.75" customHeight="1">
      <c r="A42" s="157"/>
      <c r="B42" s="63"/>
      <c r="C42" s="64"/>
      <c r="D42" s="64"/>
      <c r="E42" s="64"/>
      <c r="F42" s="65"/>
      <c r="G42" s="66">
        <f>SUM(F43:F47)</f>
        <v>30685.67222</v>
      </c>
      <c r="H42" s="67">
        <v>0.3</v>
      </c>
      <c r="I42" s="68">
        <f>(G42/H42)</f>
        <v>102285.5741</v>
      </c>
      <c r="J42" s="68">
        <f>I42*1.05</f>
        <v>107399.8528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69" t="str">
        <f>A3</f>
        <v>BRAISED BEEF TOUNGE</v>
      </c>
      <c r="C43" s="64">
        <v>1.0</v>
      </c>
      <c r="D43" s="64" t="s">
        <v>827</v>
      </c>
      <c r="E43" s="72">
        <f>I3</f>
        <v>16107.63333</v>
      </c>
      <c r="F43" s="73">
        <f t="shared" ref="F43:F46" si="5">E43*C43</f>
        <v>16107.63333</v>
      </c>
      <c r="G43" s="70"/>
      <c r="H43" s="70"/>
      <c r="I43" s="71"/>
      <c r="J43" s="7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9" t="str">
        <f>A16</f>
        <v>THAI BASIL SALSA VERDE</v>
      </c>
      <c r="C44" s="64">
        <v>0.035</v>
      </c>
      <c r="D44" s="64" t="s">
        <v>9</v>
      </c>
      <c r="E44" s="72">
        <f>I16</f>
        <v>97111.11111</v>
      </c>
      <c r="F44" s="73">
        <f t="shared" si="5"/>
        <v>3398.888889</v>
      </c>
      <c r="G44" s="70"/>
      <c r="H44" s="70"/>
      <c r="I44" s="71"/>
      <c r="J44" s="7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69" t="s">
        <v>920</v>
      </c>
      <c r="C45" s="64"/>
      <c r="D45" s="64" t="s">
        <v>9</v>
      </c>
      <c r="E45" s="72">
        <v>3000.0</v>
      </c>
      <c r="F45" s="73">
        <f t="shared" si="5"/>
        <v>0</v>
      </c>
      <c r="G45" s="70"/>
      <c r="H45" s="70"/>
      <c r="I45" s="71"/>
      <c r="J45" s="7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 t="str">
        <f>A28</f>
        <v>PICKLED BB CARROT</v>
      </c>
      <c r="C46" s="64">
        <v>0.05</v>
      </c>
      <c r="D46" s="64" t="s">
        <v>9</v>
      </c>
      <c r="E46" s="72">
        <f>I28</f>
        <v>223583</v>
      </c>
      <c r="F46" s="73">
        <f t="shared" si="5"/>
        <v>11179.15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/>
      <c r="C47" s="64"/>
      <c r="D47" s="64" t="s">
        <v>9</v>
      </c>
      <c r="E47" s="72"/>
      <c r="F47" s="73"/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74"/>
      <c r="C48" s="75"/>
      <c r="D48" s="75"/>
      <c r="E48" s="75"/>
      <c r="F48" s="76"/>
      <c r="G48" s="77"/>
      <c r="H48" s="77"/>
      <c r="I48" s="78"/>
      <c r="J48" s="7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/>
    <row r="50" ht="15.75" customHeight="1"/>
    <row r="51" ht="15.75" customHeight="1"/>
    <row r="52" ht="15.75" customHeight="1">
      <c r="F52" s="2" t="s">
        <v>811</v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6:A27"/>
    <mergeCell ref="A28:A38"/>
    <mergeCell ref="A3:A15"/>
    <mergeCell ref="G3:G15"/>
    <mergeCell ref="H3:H15"/>
    <mergeCell ref="I3:I15"/>
    <mergeCell ref="J3:J15"/>
    <mergeCell ref="G16:G27"/>
    <mergeCell ref="J16:J27"/>
    <mergeCell ref="H42:H48"/>
    <mergeCell ref="I42:I48"/>
    <mergeCell ref="H16:H27"/>
    <mergeCell ref="I16:I27"/>
    <mergeCell ref="G28:G38"/>
    <mergeCell ref="H28:H38"/>
    <mergeCell ref="I28:I38"/>
    <mergeCell ref="J28:J38"/>
    <mergeCell ref="G42:G48"/>
    <mergeCell ref="J42:J48"/>
  </mergeCells>
  <printOptions/>
  <pageMargins bottom="1.0" footer="0.0" header="0.0" left="0.75" right="0.75" top="1.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921</v>
      </c>
      <c r="B3" s="7" t="s">
        <v>797</v>
      </c>
      <c r="C3" s="8"/>
      <c r="D3" s="197"/>
      <c r="E3" s="8"/>
      <c r="F3" s="198"/>
      <c r="G3" s="10">
        <f>SUM(F4:F10)</f>
        <v>240125</v>
      </c>
      <c r="H3" s="11">
        <v>3.0</v>
      </c>
      <c r="I3" s="40">
        <f>G3/H3</f>
        <v>80041.66667</v>
      </c>
      <c r="J3" s="226" t="s">
        <v>827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17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922</v>
      </c>
      <c r="C5" s="17">
        <v>0.6</v>
      </c>
      <c r="D5" s="130" t="s">
        <v>9</v>
      </c>
      <c r="E5" s="17">
        <v>300000.0</v>
      </c>
      <c r="F5" s="188">
        <f t="shared" ref="F5:F10" si="1">E5*C5</f>
        <v>180000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923</v>
      </c>
      <c r="C6" s="17">
        <v>1.0</v>
      </c>
      <c r="D6" s="130" t="s">
        <v>9</v>
      </c>
      <c r="E6" s="17">
        <v>50000.0</v>
      </c>
      <c r="F6" s="188">
        <f t="shared" si="1"/>
        <v>50000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924</v>
      </c>
      <c r="C7" s="17">
        <v>0.03</v>
      </c>
      <c r="D7" s="130" t="s">
        <v>9</v>
      </c>
      <c r="E7" s="17">
        <v>80000.0</v>
      </c>
      <c r="F7" s="188">
        <f t="shared" si="1"/>
        <v>2400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925</v>
      </c>
      <c r="C8" s="17">
        <v>0.05</v>
      </c>
      <c r="D8" s="130" t="s">
        <v>9</v>
      </c>
      <c r="E8" s="17">
        <v>80000.0</v>
      </c>
      <c r="F8" s="188">
        <f t="shared" si="1"/>
        <v>4000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219</v>
      </c>
      <c r="C9" s="17">
        <v>0.1</v>
      </c>
      <c r="D9" s="130" t="s">
        <v>9</v>
      </c>
      <c r="E9" s="229">
        <v>35000.0</v>
      </c>
      <c r="F9" s="188">
        <f t="shared" si="1"/>
        <v>3500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261</v>
      </c>
      <c r="C10" s="17">
        <v>0.005</v>
      </c>
      <c r="D10" s="130" t="s">
        <v>9</v>
      </c>
      <c r="E10" s="17">
        <v>45000.0</v>
      </c>
      <c r="F10" s="188">
        <f t="shared" si="1"/>
        <v>225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0"/>
      <c r="B11" s="21"/>
      <c r="C11" s="23"/>
      <c r="D11" s="131"/>
      <c r="E11" s="23"/>
      <c r="F11" s="199"/>
      <c r="G11" s="20"/>
      <c r="H11" s="20"/>
      <c r="I11" s="20"/>
      <c r="J11" s="2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6" t="s">
        <v>926</v>
      </c>
      <c r="B12" s="7" t="s">
        <v>826</v>
      </c>
      <c r="C12" s="8"/>
      <c r="D12" s="8"/>
      <c r="E12" s="17"/>
      <c r="F12" s="9"/>
      <c r="G12" s="10">
        <f>SUM(F14:F15)</f>
        <v>38500</v>
      </c>
      <c r="H12" s="11">
        <v>2.0</v>
      </c>
      <c r="I12" s="40">
        <f>G12/H12</f>
        <v>19250</v>
      </c>
      <c r="J12" s="13" t="s">
        <v>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15"/>
      <c r="C13" s="17"/>
      <c r="D13" s="17"/>
      <c r="E13" s="17"/>
      <c r="F13" s="18"/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 t="s">
        <v>861</v>
      </c>
      <c r="C14" s="17">
        <v>1.0</v>
      </c>
      <c r="D14" s="17" t="s">
        <v>9</v>
      </c>
      <c r="E14" s="17">
        <v>35000.0</v>
      </c>
      <c r="F14" s="18">
        <f t="shared" ref="F14:F15" si="2">E14*C14</f>
        <v>35000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 t="s">
        <v>694</v>
      </c>
      <c r="C15" s="17">
        <v>0.1</v>
      </c>
      <c r="D15" s="17" t="s">
        <v>9</v>
      </c>
      <c r="E15" s="17">
        <v>35000.0</v>
      </c>
      <c r="F15" s="18">
        <f t="shared" si="2"/>
        <v>3500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0"/>
      <c r="B16" s="21"/>
      <c r="C16" s="23"/>
      <c r="D16" s="23"/>
      <c r="E16" s="23"/>
      <c r="F16" s="24"/>
      <c r="G16" s="20"/>
      <c r="H16" s="20"/>
      <c r="I16" s="20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133"/>
      <c r="C17" s="3"/>
      <c r="D17" s="3"/>
      <c r="E17" s="3"/>
      <c r="F17" s="1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57"/>
      <c r="B18" s="2"/>
      <c r="C18" s="3"/>
      <c r="D18" s="3"/>
      <c r="E18" s="3"/>
      <c r="F18" s="3"/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55"/>
      <c r="B19" s="56"/>
      <c r="C19" s="57" t="s">
        <v>0</v>
      </c>
      <c r="D19" s="57" t="s">
        <v>1</v>
      </c>
      <c r="E19" s="57" t="s">
        <v>2</v>
      </c>
      <c r="F19" s="58" t="s">
        <v>3</v>
      </c>
      <c r="G19" s="59" t="s">
        <v>4</v>
      </c>
      <c r="H19" s="60" t="s">
        <v>79</v>
      </c>
      <c r="I19" s="61" t="s">
        <v>80</v>
      </c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ht="15.75" customHeight="1">
      <c r="A20" s="157"/>
      <c r="B20" s="63"/>
      <c r="C20" s="64"/>
      <c r="D20" s="64"/>
      <c r="E20" s="64"/>
      <c r="F20" s="65"/>
      <c r="G20" s="66">
        <f>SUM(F21:F23)</f>
        <v>81835.41667</v>
      </c>
      <c r="H20" s="67">
        <v>0.3</v>
      </c>
      <c r="I20" s="68">
        <f>(G20/H20)</f>
        <v>272784.7222</v>
      </c>
      <c r="J20" s="68">
        <f>I20*1.05</f>
        <v>286423.9583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57"/>
      <c r="B21" s="69" t="str">
        <f>A3</f>
        <v>GIA CAY</v>
      </c>
      <c r="C21" s="64">
        <v>1.0</v>
      </c>
      <c r="D21" s="230" t="s">
        <v>827</v>
      </c>
      <c r="E21" s="72">
        <f>I3</f>
        <v>80041.66667</v>
      </c>
      <c r="F21" s="73">
        <f t="shared" ref="F21:F23" si="3">E21*C21</f>
        <v>80041.66667</v>
      </c>
      <c r="G21" s="70"/>
      <c r="H21" s="70"/>
      <c r="I21" s="71"/>
      <c r="J21" s="7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57"/>
      <c r="B22" s="69" t="str">
        <f>A12</f>
        <v>STICKY RICE</v>
      </c>
      <c r="C22" s="64">
        <v>0.075</v>
      </c>
      <c r="D22" s="64" t="s">
        <v>9</v>
      </c>
      <c r="E22" s="72">
        <f>I12</f>
        <v>19250</v>
      </c>
      <c r="F22" s="73">
        <f t="shared" si="3"/>
        <v>1443.75</v>
      </c>
      <c r="G22" s="70"/>
      <c r="H22" s="70"/>
      <c r="I22" s="71"/>
      <c r="J22" s="7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57"/>
      <c r="B23" s="69" t="s">
        <v>927</v>
      </c>
      <c r="C23" s="64">
        <v>0.01</v>
      </c>
      <c r="D23" s="64" t="s">
        <v>9</v>
      </c>
      <c r="E23" s="72">
        <v>35000.0</v>
      </c>
      <c r="F23" s="73">
        <f t="shared" si="3"/>
        <v>350</v>
      </c>
      <c r="G23" s="70"/>
      <c r="H23" s="70"/>
      <c r="I23" s="71"/>
      <c r="J23" s="7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57"/>
      <c r="B24" s="74"/>
      <c r="C24" s="75"/>
      <c r="D24" s="75"/>
      <c r="E24" s="75"/>
      <c r="F24" s="76"/>
      <c r="G24" s="77"/>
      <c r="H24" s="77"/>
      <c r="I24" s="78"/>
      <c r="J24" s="7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/>
    <row r="26" ht="15.75" customHeight="1">
      <c r="F26" s="2" t="s">
        <v>811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H12:H16"/>
    <mergeCell ref="I12:I16"/>
    <mergeCell ref="G20:G24"/>
    <mergeCell ref="H20:H24"/>
    <mergeCell ref="I20:I24"/>
    <mergeCell ref="J20:J24"/>
    <mergeCell ref="A3:A11"/>
    <mergeCell ref="G3:G11"/>
    <mergeCell ref="H3:H11"/>
    <mergeCell ref="I3:I11"/>
    <mergeCell ref="J3:J11"/>
    <mergeCell ref="A12:A16"/>
    <mergeCell ref="G12:G16"/>
    <mergeCell ref="J12:J16"/>
  </mergeCells>
  <printOptions/>
  <pageMargins bottom="1.0" footer="0.0" header="0.0" left="0.75" right="0.75" top="1.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231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232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928</v>
      </c>
      <c r="B3" s="7" t="s">
        <v>797</v>
      </c>
      <c r="C3" s="8"/>
      <c r="D3" s="197"/>
      <c r="E3" s="233"/>
      <c r="F3" s="198"/>
      <c r="G3" s="10">
        <f>SUM(F4)</f>
        <v>65000</v>
      </c>
      <c r="H3" s="225">
        <v>5.0</v>
      </c>
      <c r="I3" s="40">
        <f>G3/H3</f>
        <v>13000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 t="s">
        <v>929</v>
      </c>
      <c r="C4" s="17">
        <v>1.0</v>
      </c>
      <c r="D4" s="130" t="s">
        <v>9</v>
      </c>
      <c r="E4" s="227">
        <v>65000.0</v>
      </c>
      <c r="F4" s="188">
        <f>E4*C4</f>
        <v>65000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0"/>
      <c r="B5" s="21"/>
      <c r="C5" s="23"/>
      <c r="D5" s="131"/>
      <c r="E5" s="234"/>
      <c r="F5" s="199"/>
      <c r="G5" s="20"/>
      <c r="H5" s="20"/>
      <c r="I5" s="20"/>
      <c r="J5" s="2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00" t="s">
        <v>930</v>
      </c>
      <c r="B6" s="7" t="s">
        <v>814</v>
      </c>
      <c r="C6" s="8"/>
      <c r="D6" s="197"/>
      <c r="E6" s="233"/>
      <c r="F6" s="198"/>
      <c r="G6" s="10">
        <f>SUM(F7:F11)</f>
        <v>15000</v>
      </c>
      <c r="H6" s="11">
        <f>SUM(C7:C11)</f>
        <v>0.33</v>
      </c>
      <c r="I6" s="40">
        <f>G6/H6</f>
        <v>45454.54545</v>
      </c>
      <c r="J6" s="13" t="s">
        <v>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15"/>
      <c r="C7" s="17"/>
      <c r="D7" s="130"/>
      <c r="E7" s="227"/>
      <c r="F7" s="188"/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15" t="s">
        <v>161</v>
      </c>
      <c r="C8" s="17">
        <v>0.2</v>
      </c>
      <c r="D8" s="130" t="s">
        <v>9</v>
      </c>
      <c r="E8" s="228">
        <v>50000.0</v>
      </c>
      <c r="F8" s="188">
        <f t="shared" ref="F8:F11" si="1">E8*C8</f>
        <v>10000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15" t="s">
        <v>931</v>
      </c>
      <c r="C9" s="17">
        <v>0.075</v>
      </c>
      <c r="D9" s="130" t="s">
        <v>9</v>
      </c>
      <c r="E9" s="227">
        <v>50000.0</v>
      </c>
      <c r="F9" s="188">
        <f t="shared" si="1"/>
        <v>3750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15" t="s">
        <v>13</v>
      </c>
      <c r="C10" s="17">
        <v>0.05</v>
      </c>
      <c r="D10" s="130" t="s">
        <v>9</v>
      </c>
      <c r="E10" s="228">
        <v>13000.0</v>
      </c>
      <c r="F10" s="188">
        <f t="shared" si="1"/>
        <v>650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15" t="s">
        <v>313</v>
      </c>
      <c r="C11" s="17">
        <v>0.005</v>
      </c>
      <c r="D11" s="130" t="s">
        <v>9</v>
      </c>
      <c r="E11" s="227">
        <v>120000.0</v>
      </c>
      <c r="F11" s="188">
        <f t="shared" si="1"/>
        <v>600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0"/>
      <c r="B12" s="21"/>
      <c r="C12" s="23"/>
      <c r="D12" s="131"/>
      <c r="E12" s="234"/>
      <c r="F12" s="199"/>
      <c r="G12" s="20"/>
      <c r="H12" s="20"/>
      <c r="I12" s="20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6" t="s">
        <v>932</v>
      </c>
      <c r="B13" s="7" t="s">
        <v>826</v>
      </c>
      <c r="C13" s="8"/>
      <c r="D13" s="8"/>
      <c r="E13" s="227"/>
      <c r="F13" s="9"/>
      <c r="G13" s="10">
        <f>SUM(F14:F20)</f>
        <v>86715.90909</v>
      </c>
      <c r="H13" s="11">
        <f>SUM(C14:C21)</f>
        <v>0.585</v>
      </c>
      <c r="I13" s="40">
        <f>G13/H13</f>
        <v>148232.3232</v>
      </c>
      <c r="J13" s="13" t="s">
        <v>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15" t="s">
        <v>933</v>
      </c>
      <c r="C14" s="17">
        <v>0.2</v>
      </c>
      <c r="D14" s="17" t="s">
        <v>9</v>
      </c>
      <c r="E14" s="227">
        <f>I6</f>
        <v>45454.54545</v>
      </c>
      <c r="F14" s="18">
        <f t="shared" ref="F14:F20" si="2">E14*C14</f>
        <v>9090.909091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 t="s">
        <v>310</v>
      </c>
      <c r="C15" s="17">
        <v>0.1</v>
      </c>
      <c r="D15" s="17" t="s">
        <v>9</v>
      </c>
      <c r="E15" s="227">
        <v>160000.0</v>
      </c>
      <c r="F15" s="18">
        <f t="shared" si="2"/>
        <v>16000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 t="s">
        <v>21</v>
      </c>
      <c r="C16" s="17">
        <v>0.15</v>
      </c>
      <c r="D16" s="17" t="s">
        <v>9</v>
      </c>
      <c r="E16" s="227">
        <v>200000.0</v>
      </c>
      <c r="F16" s="18">
        <f t="shared" si="2"/>
        <v>30000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 t="s">
        <v>124</v>
      </c>
      <c r="C17" s="17">
        <v>0.05</v>
      </c>
      <c r="D17" s="17" t="s">
        <v>9</v>
      </c>
      <c r="E17" s="227">
        <v>100000.0</v>
      </c>
      <c r="F17" s="18">
        <f t="shared" si="2"/>
        <v>5000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 t="s">
        <v>22</v>
      </c>
      <c r="C18" s="17">
        <v>0.025</v>
      </c>
      <c r="D18" s="17" t="s">
        <v>9</v>
      </c>
      <c r="E18" s="227">
        <v>25000.0</v>
      </c>
      <c r="F18" s="18">
        <f t="shared" si="2"/>
        <v>625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2" t="s">
        <v>144</v>
      </c>
      <c r="C19" s="17">
        <v>0.05</v>
      </c>
      <c r="D19" s="17" t="s">
        <v>9</v>
      </c>
      <c r="E19" s="227">
        <v>60000.0</v>
      </c>
      <c r="F19" s="18">
        <f t="shared" si="2"/>
        <v>3000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133" t="s">
        <v>607</v>
      </c>
      <c r="C20" s="17">
        <v>0.01</v>
      </c>
      <c r="D20" s="17" t="s">
        <v>9</v>
      </c>
      <c r="E20" s="227">
        <v>2300000.0</v>
      </c>
      <c r="F20" s="18">
        <f t="shared" si="2"/>
        <v>23000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0"/>
      <c r="B21" s="21"/>
      <c r="C21" s="23"/>
      <c r="D21" s="23"/>
      <c r="E21" s="234"/>
      <c r="F21" s="24"/>
      <c r="G21" s="20"/>
      <c r="H21" s="20"/>
      <c r="I21" s="20"/>
      <c r="J21" s="2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133"/>
      <c r="C22" s="3"/>
      <c r="D22" s="3"/>
      <c r="E22" s="231"/>
      <c r="F22" s="1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57"/>
      <c r="B23" s="2"/>
      <c r="C23" s="3"/>
      <c r="D23" s="3"/>
      <c r="E23" s="231"/>
      <c r="F23" s="3"/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55"/>
      <c r="B24" s="56"/>
      <c r="C24" s="57" t="s">
        <v>0</v>
      </c>
      <c r="D24" s="57" t="s">
        <v>1</v>
      </c>
      <c r="E24" s="235" t="s">
        <v>2</v>
      </c>
      <c r="F24" s="58" t="s">
        <v>3</v>
      </c>
      <c r="G24" s="59" t="s">
        <v>4</v>
      </c>
      <c r="H24" s="60" t="s">
        <v>79</v>
      </c>
      <c r="I24" s="61" t="s">
        <v>80</v>
      </c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ht="15.75" customHeight="1">
      <c r="A25" s="157"/>
      <c r="B25" s="63"/>
      <c r="C25" s="64"/>
      <c r="D25" s="64"/>
      <c r="E25" s="236"/>
      <c r="F25" s="65"/>
      <c r="G25" s="66">
        <f>SUM(F26:F30)</f>
        <v>22066.16162</v>
      </c>
      <c r="H25" s="67">
        <v>0.22</v>
      </c>
      <c r="I25" s="68">
        <f>(G25/H25)</f>
        <v>100300.7346</v>
      </c>
      <c r="J25" s="68">
        <f>I25*1.05</f>
        <v>105315.7713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57"/>
      <c r="B26" s="69" t="str">
        <f>A3</f>
        <v>RAZOR CLAMS</v>
      </c>
      <c r="C26" s="64">
        <v>1.0</v>
      </c>
      <c r="D26" s="64" t="s">
        <v>9</v>
      </c>
      <c r="E26" s="236">
        <f>I3</f>
        <v>13000</v>
      </c>
      <c r="F26" s="73">
        <f t="shared" ref="F26:F30" si="3">E26*C26</f>
        <v>13000</v>
      </c>
      <c r="G26" s="70"/>
      <c r="H26" s="70"/>
      <c r="I26" s="71"/>
      <c r="J26" s="7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7"/>
      <c r="B27" s="69" t="s">
        <v>934</v>
      </c>
      <c r="C27" s="64">
        <v>0.005</v>
      </c>
      <c r="D27" s="64" t="s">
        <v>9</v>
      </c>
      <c r="E27" s="236">
        <v>80000.0</v>
      </c>
      <c r="F27" s="73">
        <f t="shared" si="3"/>
        <v>400</v>
      </c>
      <c r="G27" s="70"/>
      <c r="H27" s="70"/>
      <c r="I27" s="71"/>
      <c r="J27" s="7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57"/>
      <c r="B28" s="69" t="s">
        <v>935</v>
      </c>
      <c r="C28" s="64">
        <v>0.01</v>
      </c>
      <c r="D28" s="64" t="s">
        <v>9</v>
      </c>
      <c r="E28" s="236">
        <v>80000.0</v>
      </c>
      <c r="F28" s="73">
        <f t="shared" si="3"/>
        <v>800</v>
      </c>
      <c r="G28" s="70"/>
      <c r="H28" s="70"/>
      <c r="I28" s="71"/>
      <c r="J28" s="7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57"/>
      <c r="B29" s="69" t="str">
        <f>A6</f>
        <v>SPRING ONION  PUREE</v>
      </c>
      <c r="C29" s="64">
        <v>0.01</v>
      </c>
      <c r="D29" s="64" t="s">
        <v>9</v>
      </c>
      <c r="E29" s="236">
        <f>I6</f>
        <v>45454.54545</v>
      </c>
      <c r="F29" s="73">
        <f t="shared" si="3"/>
        <v>454.5454545</v>
      </c>
      <c r="G29" s="70"/>
      <c r="H29" s="70"/>
      <c r="I29" s="71"/>
      <c r="J29" s="7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57"/>
      <c r="B30" s="69" t="str">
        <f>A13</f>
        <v>SPRING ONION FOAM</v>
      </c>
      <c r="C30" s="64">
        <v>0.05</v>
      </c>
      <c r="D30" s="64" t="s">
        <v>9</v>
      </c>
      <c r="E30" s="236">
        <f>I13</f>
        <v>148232.3232</v>
      </c>
      <c r="F30" s="73">
        <f t="shared" si="3"/>
        <v>7411.616162</v>
      </c>
      <c r="G30" s="70"/>
      <c r="H30" s="70"/>
      <c r="I30" s="71"/>
      <c r="J30" s="7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57"/>
      <c r="B31" s="74"/>
      <c r="C31" s="75"/>
      <c r="D31" s="75"/>
      <c r="E31" s="237"/>
      <c r="F31" s="76"/>
      <c r="G31" s="77"/>
      <c r="H31" s="77"/>
      <c r="I31" s="78"/>
      <c r="J31" s="7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57"/>
      <c r="B32" s="192"/>
      <c r="C32" s="193"/>
      <c r="D32" s="193"/>
      <c r="E32" s="238"/>
      <c r="F32" s="19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55"/>
      <c r="B33" s="56"/>
      <c r="C33" s="57" t="s">
        <v>0</v>
      </c>
      <c r="D33" s="57" t="s">
        <v>1</v>
      </c>
      <c r="E33" s="235" t="s">
        <v>2</v>
      </c>
      <c r="F33" s="58" t="s">
        <v>3</v>
      </c>
      <c r="G33" s="59" t="s">
        <v>4</v>
      </c>
      <c r="H33" s="60" t="s">
        <v>79</v>
      </c>
      <c r="I33" s="61" t="s">
        <v>80</v>
      </c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ht="15.75" customHeight="1">
      <c r="A34" s="157"/>
      <c r="B34" s="63"/>
      <c r="C34" s="64"/>
      <c r="D34" s="64"/>
      <c r="E34" s="236"/>
      <c r="F34" s="65"/>
      <c r="G34" s="66">
        <f>SUM(F36:F41)</f>
        <v>0</v>
      </c>
      <c r="H34" s="67">
        <v>0.2</v>
      </c>
      <c r="I34" s="68">
        <f>(G34/H34)</f>
        <v>0</v>
      </c>
      <c r="J34" s="68">
        <f>I34*1.05</f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57"/>
      <c r="B35" s="69"/>
      <c r="C35" s="64"/>
      <c r="D35" s="64"/>
      <c r="E35" s="236"/>
      <c r="F35" s="65"/>
      <c r="G35" s="70"/>
      <c r="H35" s="70"/>
      <c r="I35" s="71"/>
      <c r="J35" s="7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57"/>
      <c r="B36" s="69"/>
      <c r="C36" s="64"/>
      <c r="D36" s="64" t="s">
        <v>9</v>
      </c>
      <c r="E36" s="236"/>
      <c r="F36" s="73">
        <f t="shared" ref="F36:F40" si="4">E36*C36</f>
        <v>0</v>
      </c>
      <c r="G36" s="70"/>
      <c r="H36" s="70"/>
      <c r="I36" s="71"/>
      <c r="J36" s="7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69"/>
      <c r="C37" s="64"/>
      <c r="D37" s="64" t="s">
        <v>9</v>
      </c>
      <c r="E37" s="236"/>
      <c r="F37" s="73">
        <f t="shared" si="4"/>
        <v>0</v>
      </c>
      <c r="G37" s="70"/>
      <c r="H37" s="70"/>
      <c r="I37" s="71"/>
      <c r="J37" s="7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57"/>
      <c r="B38" s="69"/>
      <c r="C38" s="64"/>
      <c r="D38" s="64" t="s">
        <v>9</v>
      </c>
      <c r="E38" s="236"/>
      <c r="F38" s="73">
        <f t="shared" si="4"/>
        <v>0</v>
      </c>
      <c r="G38" s="70"/>
      <c r="H38" s="70"/>
      <c r="I38" s="71"/>
      <c r="J38" s="7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57"/>
      <c r="B39" s="69"/>
      <c r="C39" s="64"/>
      <c r="D39" s="64" t="s">
        <v>9</v>
      </c>
      <c r="E39" s="236"/>
      <c r="F39" s="73">
        <f t="shared" si="4"/>
        <v>0</v>
      </c>
      <c r="G39" s="70"/>
      <c r="H39" s="70"/>
      <c r="I39" s="71"/>
      <c r="J39" s="7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69"/>
      <c r="C40" s="64"/>
      <c r="D40" s="64" t="s">
        <v>9</v>
      </c>
      <c r="E40" s="236"/>
      <c r="F40" s="73">
        <f t="shared" si="4"/>
        <v>0</v>
      </c>
      <c r="G40" s="70"/>
      <c r="H40" s="70"/>
      <c r="I40" s="71"/>
      <c r="J40" s="7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69"/>
      <c r="C41" s="64"/>
      <c r="D41" s="64"/>
      <c r="E41" s="236"/>
      <c r="F41" s="73"/>
      <c r="G41" s="70"/>
      <c r="H41" s="70"/>
      <c r="I41" s="71"/>
      <c r="J41" s="7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74"/>
      <c r="C42" s="75"/>
      <c r="D42" s="75"/>
      <c r="E42" s="237"/>
      <c r="F42" s="76"/>
      <c r="G42" s="77"/>
      <c r="H42" s="77"/>
      <c r="I42" s="78"/>
      <c r="J42" s="7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192"/>
      <c r="C43" s="193"/>
      <c r="D43" s="193"/>
      <c r="E43" s="238"/>
      <c r="F43" s="19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2"/>
      <c r="C44" s="3"/>
      <c r="D44" s="3"/>
      <c r="E44" s="231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56"/>
      <c r="C45" s="57" t="s">
        <v>805</v>
      </c>
      <c r="D45" s="57" t="s">
        <v>1</v>
      </c>
      <c r="E45" s="239" t="s">
        <v>806</v>
      </c>
      <c r="F45" s="58" t="s">
        <v>3</v>
      </c>
      <c r="G45" s="57" t="s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3" t="str">
        <f>B25</f>
        <v/>
      </c>
      <c r="C46" s="64"/>
      <c r="D46" s="64"/>
      <c r="E46" s="219">
        <v>80.0</v>
      </c>
      <c r="F46" s="65"/>
      <c r="G46" s="6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/>
      <c r="C47" s="64"/>
      <c r="D47" s="64"/>
      <c r="E47" s="70"/>
      <c r="F47" s="65"/>
      <c r="G47" s="6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 t="s">
        <v>807</v>
      </c>
      <c r="C48" s="64">
        <v>0.02</v>
      </c>
      <c r="D48" s="64" t="s">
        <v>9</v>
      </c>
      <c r="E48" s="70"/>
      <c r="F48" s="65">
        <f>C48*E46</f>
        <v>1.6</v>
      </c>
      <c r="G48" s="64" t="s">
        <v>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 t="s">
        <v>808</v>
      </c>
      <c r="C49" s="64">
        <v>0.01</v>
      </c>
      <c r="D49" s="64" t="s">
        <v>9</v>
      </c>
      <c r="E49" s="70"/>
      <c r="F49" s="65">
        <f>C49*E46</f>
        <v>0.8</v>
      </c>
      <c r="G49" s="64" t="s">
        <v>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 t="s">
        <v>809</v>
      </c>
      <c r="C50" s="64">
        <v>0.02</v>
      </c>
      <c r="D50" s="64" t="s">
        <v>9</v>
      </c>
      <c r="E50" s="70"/>
      <c r="F50" s="65">
        <f>C50*E46</f>
        <v>1.6</v>
      </c>
      <c r="G50" s="64" t="s">
        <v>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69" t="s">
        <v>810</v>
      </c>
      <c r="C51" s="64">
        <v>0.01</v>
      </c>
      <c r="D51" s="64" t="s">
        <v>9</v>
      </c>
      <c r="E51" s="70"/>
      <c r="F51" s="65">
        <f>C51*E46</f>
        <v>0.8</v>
      </c>
      <c r="G51" s="64" t="s">
        <v>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69" t="s">
        <v>29</v>
      </c>
      <c r="C52" s="64">
        <v>0.002</v>
      </c>
      <c r="D52" s="64" t="s">
        <v>9</v>
      </c>
      <c r="E52" s="70"/>
      <c r="F52" s="65">
        <f>C52*E46</f>
        <v>0.16</v>
      </c>
      <c r="G52" s="64" t="s">
        <v>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69"/>
      <c r="C53" s="64"/>
      <c r="D53" s="64"/>
      <c r="E53" s="70"/>
      <c r="F53" s="196"/>
      <c r="G53" s="6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74"/>
      <c r="C54" s="75"/>
      <c r="D54" s="75"/>
      <c r="E54" s="77"/>
      <c r="F54" s="76"/>
      <c r="G54" s="7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E55" s="240"/>
    </row>
    <row r="56" ht="15.75" customHeight="1">
      <c r="E56" s="240"/>
    </row>
    <row r="57" ht="15.75" customHeight="1">
      <c r="E57" s="240"/>
    </row>
    <row r="58" ht="15.75" customHeight="1">
      <c r="E58" s="240"/>
    </row>
    <row r="59" ht="15.75" customHeight="1">
      <c r="E59" s="240"/>
      <c r="F59" s="2" t="s">
        <v>811</v>
      </c>
    </row>
    <row r="60" ht="15.75" customHeight="1">
      <c r="E60" s="240"/>
    </row>
    <row r="61" ht="15.75" customHeight="1">
      <c r="E61" s="240"/>
    </row>
    <row r="62" ht="15.75" customHeight="1">
      <c r="E62" s="240"/>
    </row>
    <row r="63" ht="15.75" customHeight="1">
      <c r="E63" s="240"/>
    </row>
    <row r="64" ht="15.75" customHeight="1">
      <c r="E64" s="240"/>
    </row>
    <row r="65" ht="15.75" customHeight="1">
      <c r="E65" s="240"/>
    </row>
    <row r="66" ht="15.75" customHeight="1">
      <c r="E66" s="240"/>
    </row>
    <row r="67" ht="15.75" customHeight="1">
      <c r="E67" s="240"/>
    </row>
    <row r="68" ht="15.75" customHeight="1">
      <c r="E68" s="240"/>
    </row>
    <row r="69" ht="15.75" customHeight="1">
      <c r="E69" s="240"/>
    </row>
    <row r="70" ht="15.75" customHeight="1">
      <c r="E70" s="240"/>
    </row>
    <row r="71" ht="15.75" customHeight="1">
      <c r="E71" s="240"/>
    </row>
    <row r="72" ht="15.75" customHeight="1">
      <c r="E72" s="240"/>
    </row>
    <row r="73" ht="15.75" customHeight="1">
      <c r="E73" s="240"/>
    </row>
    <row r="74" ht="15.75" customHeight="1">
      <c r="E74" s="240"/>
    </row>
    <row r="75" ht="15.75" customHeight="1">
      <c r="E75" s="240"/>
    </row>
    <row r="76" ht="15.75" customHeight="1">
      <c r="E76" s="240"/>
    </row>
    <row r="77" ht="15.75" customHeight="1">
      <c r="E77" s="240"/>
    </row>
    <row r="78" ht="15.75" customHeight="1">
      <c r="E78" s="240"/>
    </row>
    <row r="79" ht="15.75" customHeight="1">
      <c r="E79" s="240"/>
    </row>
    <row r="80" ht="15.75" customHeight="1">
      <c r="E80" s="240"/>
    </row>
    <row r="81" ht="15.75" customHeight="1">
      <c r="E81" s="240"/>
    </row>
    <row r="82" ht="15.75" customHeight="1">
      <c r="E82" s="240"/>
    </row>
    <row r="83" ht="15.75" customHeight="1">
      <c r="E83" s="240"/>
    </row>
    <row r="84" ht="15.75" customHeight="1">
      <c r="E84" s="240"/>
    </row>
    <row r="85" ht="15.75" customHeight="1">
      <c r="E85" s="240"/>
    </row>
    <row r="86" ht="15.75" customHeight="1">
      <c r="E86" s="240"/>
    </row>
    <row r="87" ht="15.75" customHeight="1">
      <c r="E87" s="240"/>
    </row>
    <row r="88" ht="15.75" customHeight="1">
      <c r="E88" s="240"/>
    </row>
    <row r="89" ht="15.75" customHeight="1">
      <c r="E89" s="240"/>
    </row>
    <row r="90" ht="15.75" customHeight="1">
      <c r="E90" s="240"/>
    </row>
    <row r="91" ht="15.75" customHeight="1">
      <c r="E91" s="240"/>
    </row>
    <row r="92" ht="15.75" customHeight="1">
      <c r="E92" s="240"/>
    </row>
    <row r="93" ht="15.75" customHeight="1">
      <c r="E93" s="240"/>
    </row>
    <row r="94" ht="15.75" customHeight="1">
      <c r="E94" s="240"/>
    </row>
    <row r="95" ht="15.75" customHeight="1">
      <c r="E95" s="240"/>
    </row>
    <row r="96" ht="15.75" customHeight="1">
      <c r="E96" s="240"/>
    </row>
    <row r="97" ht="15.75" customHeight="1">
      <c r="E97" s="240"/>
    </row>
    <row r="98" ht="15.75" customHeight="1">
      <c r="E98" s="240"/>
    </row>
    <row r="99" ht="15.75" customHeight="1">
      <c r="E99" s="240"/>
    </row>
    <row r="100" ht="15.75" customHeight="1">
      <c r="E100" s="240"/>
    </row>
    <row r="101" ht="15.75" customHeight="1">
      <c r="E101" s="240"/>
    </row>
    <row r="102" ht="15.75" customHeight="1">
      <c r="E102" s="240"/>
    </row>
    <row r="103" ht="15.75" customHeight="1">
      <c r="E103" s="240"/>
    </row>
    <row r="104" ht="15.75" customHeight="1">
      <c r="E104" s="240"/>
    </row>
    <row r="105" ht="15.75" customHeight="1">
      <c r="E105" s="240"/>
    </row>
    <row r="106" ht="15.75" customHeight="1">
      <c r="E106" s="240"/>
    </row>
    <row r="107" ht="15.75" customHeight="1">
      <c r="E107" s="240"/>
    </row>
    <row r="108" ht="15.75" customHeight="1">
      <c r="E108" s="240"/>
    </row>
    <row r="109" ht="15.75" customHeight="1">
      <c r="E109" s="240"/>
    </row>
    <row r="110" ht="15.75" customHeight="1">
      <c r="E110" s="240"/>
    </row>
    <row r="111" ht="15.75" customHeight="1">
      <c r="E111" s="240"/>
    </row>
    <row r="112" ht="15.75" customHeight="1">
      <c r="E112" s="240"/>
    </row>
    <row r="113" ht="15.75" customHeight="1">
      <c r="E113" s="240"/>
    </row>
    <row r="114" ht="15.75" customHeight="1">
      <c r="E114" s="240"/>
    </row>
    <row r="115" ht="15.75" customHeight="1">
      <c r="E115" s="240"/>
    </row>
    <row r="116" ht="15.75" customHeight="1">
      <c r="E116" s="240"/>
    </row>
    <row r="117" ht="15.75" customHeight="1">
      <c r="E117" s="240"/>
    </row>
    <row r="118" ht="15.75" customHeight="1">
      <c r="E118" s="240"/>
    </row>
    <row r="119" ht="15.75" customHeight="1">
      <c r="E119" s="240"/>
    </row>
    <row r="120" ht="15.75" customHeight="1">
      <c r="E120" s="240"/>
    </row>
    <row r="121" ht="15.75" customHeight="1">
      <c r="E121" s="240"/>
    </row>
    <row r="122" ht="15.75" customHeight="1">
      <c r="E122" s="240"/>
    </row>
    <row r="123" ht="15.75" customHeight="1">
      <c r="E123" s="240"/>
    </row>
    <row r="124" ht="15.75" customHeight="1">
      <c r="E124" s="240"/>
    </row>
    <row r="125" ht="15.75" customHeight="1">
      <c r="E125" s="240"/>
    </row>
    <row r="126" ht="15.75" customHeight="1">
      <c r="E126" s="240"/>
    </row>
    <row r="127" ht="15.75" customHeight="1">
      <c r="E127" s="240"/>
    </row>
    <row r="128" ht="15.75" customHeight="1">
      <c r="E128" s="240"/>
    </row>
    <row r="129" ht="15.75" customHeight="1">
      <c r="E129" s="240"/>
    </row>
    <row r="130" ht="15.75" customHeight="1">
      <c r="E130" s="240"/>
    </row>
    <row r="131" ht="15.75" customHeight="1">
      <c r="E131" s="240"/>
    </row>
    <row r="132" ht="15.75" customHeight="1">
      <c r="E132" s="240"/>
    </row>
    <row r="133" ht="15.75" customHeight="1">
      <c r="E133" s="240"/>
    </row>
    <row r="134" ht="15.75" customHeight="1">
      <c r="E134" s="240"/>
    </row>
    <row r="135" ht="15.75" customHeight="1">
      <c r="E135" s="240"/>
    </row>
    <row r="136" ht="15.75" customHeight="1">
      <c r="E136" s="240"/>
    </row>
    <row r="137" ht="15.75" customHeight="1">
      <c r="E137" s="240"/>
    </row>
    <row r="138" ht="15.75" customHeight="1">
      <c r="E138" s="240"/>
    </row>
    <row r="139" ht="15.75" customHeight="1">
      <c r="E139" s="240"/>
    </row>
    <row r="140" ht="15.75" customHeight="1">
      <c r="E140" s="240"/>
    </row>
    <row r="141" ht="15.75" customHeight="1">
      <c r="E141" s="240"/>
    </row>
    <row r="142" ht="15.75" customHeight="1">
      <c r="E142" s="240"/>
    </row>
    <row r="143" ht="15.75" customHeight="1">
      <c r="E143" s="240"/>
    </row>
    <row r="144" ht="15.75" customHeight="1">
      <c r="E144" s="240"/>
    </row>
    <row r="145" ht="15.75" customHeight="1">
      <c r="E145" s="240"/>
    </row>
    <row r="146" ht="15.75" customHeight="1">
      <c r="E146" s="240"/>
    </row>
    <row r="147" ht="15.75" customHeight="1">
      <c r="E147" s="240"/>
    </row>
    <row r="148" ht="15.75" customHeight="1">
      <c r="E148" s="240"/>
    </row>
    <row r="149" ht="15.75" customHeight="1">
      <c r="E149" s="240"/>
    </row>
    <row r="150" ht="15.75" customHeight="1">
      <c r="E150" s="240"/>
    </row>
    <row r="151" ht="15.75" customHeight="1">
      <c r="E151" s="240"/>
    </row>
    <row r="152" ht="15.75" customHeight="1">
      <c r="E152" s="240"/>
    </row>
    <row r="153" ht="15.75" customHeight="1">
      <c r="E153" s="240"/>
    </row>
    <row r="154" ht="15.75" customHeight="1">
      <c r="E154" s="240"/>
    </row>
    <row r="155" ht="15.75" customHeight="1">
      <c r="E155" s="240"/>
    </row>
    <row r="156" ht="15.75" customHeight="1">
      <c r="E156" s="240"/>
    </row>
    <row r="157" ht="15.75" customHeight="1">
      <c r="E157" s="240"/>
    </row>
    <row r="158" ht="15.75" customHeight="1">
      <c r="E158" s="240"/>
    </row>
    <row r="159" ht="15.75" customHeight="1">
      <c r="E159" s="240"/>
    </row>
    <row r="160" ht="15.75" customHeight="1">
      <c r="E160" s="240"/>
    </row>
    <row r="161" ht="15.75" customHeight="1">
      <c r="E161" s="240"/>
    </row>
    <row r="162" ht="15.75" customHeight="1">
      <c r="E162" s="240"/>
    </row>
    <row r="163" ht="15.75" customHeight="1">
      <c r="E163" s="240"/>
    </row>
    <row r="164" ht="15.75" customHeight="1">
      <c r="E164" s="240"/>
    </row>
    <row r="165" ht="15.75" customHeight="1">
      <c r="E165" s="240"/>
    </row>
    <row r="166" ht="15.75" customHeight="1">
      <c r="E166" s="240"/>
    </row>
    <row r="167" ht="15.75" customHeight="1">
      <c r="E167" s="240"/>
    </row>
    <row r="168" ht="15.75" customHeight="1">
      <c r="E168" s="240"/>
    </row>
    <row r="169" ht="15.75" customHeight="1">
      <c r="E169" s="240"/>
    </row>
    <row r="170" ht="15.75" customHeight="1">
      <c r="E170" s="240"/>
    </row>
    <row r="171" ht="15.75" customHeight="1">
      <c r="E171" s="240"/>
    </row>
    <row r="172" ht="15.75" customHeight="1">
      <c r="E172" s="240"/>
    </row>
    <row r="173" ht="15.75" customHeight="1">
      <c r="E173" s="240"/>
    </row>
    <row r="174" ht="15.75" customHeight="1">
      <c r="E174" s="240"/>
    </row>
    <row r="175" ht="15.75" customHeight="1">
      <c r="E175" s="240"/>
    </row>
    <row r="176" ht="15.75" customHeight="1">
      <c r="E176" s="240"/>
    </row>
    <row r="177" ht="15.75" customHeight="1">
      <c r="E177" s="240"/>
    </row>
    <row r="178" ht="15.75" customHeight="1">
      <c r="E178" s="240"/>
    </row>
    <row r="179" ht="15.75" customHeight="1">
      <c r="E179" s="240"/>
    </row>
    <row r="180" ht="15.75" customHeight="1">
      <c r="E180" s="240"/>
    </row>
    <row r="181" ht="15.75" customHeight="1">
      <c r="E181" s="240"/>
    </row>
    <row r="182" ht="15.75" customHeight="1">
      <c r="E182" s="240"/>
    </row>
    <row r="183" ht="15.75" customHeight="1">
      <c r="E183" s="240"/>
    </row>
    <row r="184" ht="15.75" customHeight="1">
      <c r="E184" s="240"/>
    </row>
    <row r="185" ht="15.75" customHeight="1">
      <c r="E185" s="240"/>
    </row>
    <row r="186" ht="15.75" customHeight="1">
      <c r="E186" s="240"/>
    </row>
    <row r="187" ht="15.75" customHeight="1">
      <c r="E187" s="240"/>
    </row>
    <row r="188" ht="15.75" customHeight="1">
      <c r="E188" s="240"/>
    </row>
    <row r="189" ht="15.75" customHeight="1">
      <c r="E189" s="240"/>
    </row>
    <row r="190" ht="15.75" customHeight="1">
      <c r="E190" s="240"/>
    </row>
    <row r="191" ht="15.75" customHeight="1">
      <c r="E191" s="240"/>
    </row>
    <row r="192" ht="15.75" customHeight="1">
      <c r="E192" s="240"/>
    </row>
    <row r="193" ht="15.75" customHeight="1">
      <c r="E193" s="240"/>
    </row>
    <row r="194" ht="15.75" customHeight="1">
      <c r="E194" s="240"/>
    </row>
    <row r="195" ht="15.75" customHeight="1">
      <c r="E195" s="240"/>
    </row>
    <row r="196" ht="15.75" customHeight="1">
      <c r="E196" s="240"/>
    </row>
    <row r="197" ht="15.75" customHeight="1">
      <c r="E197" s="240"/>
    </row>
    <row r="198" ht="15.75" customHeight="1">
      <c r="E198" s="240"/>
    </row>
    <row r="199" ht="15.75" customHeight="1">
      <c r="E199" s="240"/>
    </row>
    <row r="200" ht="15.75" customHeight="1">
      <c r="E200" s="240"/>
    </row>
    <row r="201" ht="15.75" customHeight="1">
      <c r="E201" s="240"/>
    </row>
    <row r="202" ht="15.75" customHeight="1">
      <c r="E202" s="240"/>
    </row>
    <row r="203" ht="15.75" customHeight="1">
      <c r="E203" s="240"/>
    </row>
    <row r="204" ht="15.75" customHeight="1">
      <c r="E204" s="240"/>
    </row>
    <row r="205" ht="15.75" customHeight="1">
      <c r="E205" s="240"/>
    </row>
    <row r="206" ht="15.75" customHeight="1">
      <c r="E206" s="240"/>
    </row>
    <row r="207" ht="15.75" customHeight="1">
      <c r="E207" s="240"/>
    </row>
    <row r="208" ht="15.75" customHeight="1">
      <c r="E208" s="240"/>
    </row>
    <row r="209" ht="15.75" customHeight="1">
      <c r="E209" s="240"/>
    </row>
    <row r="210" ht="15.75" customHeight="1">
      <c r="E210" s="240"/>
    </row>
    <row r="211" ht="15.75" customHeight="1">
      <c r="E211" s="240"/>
    </row>
    <row r="212" ht="15.75" customHeight="1">
      <c r="E212" s="240"/>
    </row>
    <row r="213" ht="15.75" customHeight="1">
      <c r="E213" s="240"/>
    </row>
    <row r="214" ht="15.75" customHeight="1">
      <c r="E214" s="240"/>
    </row>
    <row r="215" ht="15.75" customHeight="1">
      <c r="E215" s="240"/>
    </row>
    <row r="216" ht="15.75" customHeight="1">
      <c r="E216" s="240"/>
    </row>
    <row r="217" ht="15.75" customHeight="1">
      <c r="E217" s="240"/>
    </row>
    <row r="218" ht="15.75" customHeight="1">
      <c r="E218" s="240"/>
    </row>
    <row r="219" ht="15.75" customHeight="1">
      <c r="E219" s="240"/>
    </row>
    <row r="220" ht="15.75" customHeight="1">
      <c r="E220" s="240"/>
    </row>
    <row r="221" ht="15.75" customHeight="1">
      <c r="E221" s="240"/>
    </row>
    <row r="222" ht="15.75" customHeight="1">
      <c r="E222" s="240"/>
    </row>
    <row r="223" ht="15.75" customHeight="1">
      <c r="E223" s="240"/>
    </row>
    <row r="224" ht="15.75" customHeight="1">
      <c r="E224" s="240"/>
    </row>
    <row r="225" ht="15.75" customHeight="1">
      <c r="E225" s="240"/>
    </row>
    <row r="226" ht="15.75" customHeight="1">
      <c r="E226" s="240"/>
    </row>
    <row r="227" ht="15.75" customHeight="1">
      <c r="E227" s="240"/>
    </row>
    <row r="228" ht="15.75" customHeight="1">
      <c r="E228" s="240"/>
    </row>
    <row r="229" ht="15.75" customHeight="1">
      <c r="E229" s="240"/>
    </row>
    <row r="230" ht="15.75" customHeight="1">
      <c r="E230" s="240"/>
    </row>
    <row r="231" ht="15.75" customHeight="1">
      <c r="E231" s="240"/>
    </row>
    <row r="232" ht="15.75" customHeight="1">
      <c r="E232" s="240"/>
    </row>
    <row r="233" ht="15.75" customHeight="1">
      <c r="E233" s="240"/>
    </row>
    <row r="234" ht="15.75" customHeight="1">
      <c r="E234" s="240"/>
    </row>
    <row r="235" ht="15.75" customHeight="1">
      <c r="E235" s="240"/>
    </row>
    <row r="236" ht="15.75" customHeight="1">
      <c r="E236" s="240"/>
    </row>
    <row r="237" ht="15.75" customHeight="1">
      <c r="E237" s="240"/>
    </row>
    <row r="238" ht="15.75" customHeight="1">
      <c r="E238" s="240"/>
    </row>
    <row r="239" ht="15.75" customHeight="1">
      <c r="E239" s="240"/>
    </row>
    <row r="240" ht="15.75" customHeight="1">
      <c r="E240" s="240"/>
    </row>
    <row r="241" ht="15.75" customHeight="1">
      <c r="E241" s="240"/>
    </row>
    <row r="242" ht="15.75" customHeight="1">
      <c r="E242" s="240"/>
    </row>
    <row r="243" ht="15.75" customHeight="1">
      <c r="E243" s="240"/>
    </row>
    <row r="244" ht="15.75" customHeight="1">
      <c r="E244" s="240"/>
    </row>
    <row r="245" ht="15.75" customHeight="1">
      <c r="E245" s="240"/>
    </row>
    <row r="246" ht="15.75" customHeight="1">
      <c r="E246" s="240"/>
    </row>
    <row r="247" ht="15.75" customHeight="1">
      <c r="E247" s="240"/>
    </row>
    <row r="248" ht="15.75" customHeight="1">
      <c r="E248" s="240"/>
    </row>
    <row r="249" ht="15.75" customHeight="1">
      <c r="E249" s="240"/>
    </row>
    <row r="250" ht="15.75" customHeight="1">
      <c r="E250" s="240"/>
    </row>
    <row r="251" ht="15.75" customHeight="1">
      <c r="E251" s="240"/>
    </row>
    <row r="252" ht="15.75" customHeight="1">
      <c r="E252" s="240"/>
    </row>
    <row r="253" ht="15.75" customHeight="1">
      <c r="E253" s="240"/>
    </row>
    <row r="254" ht="15.75" customHeight="1">
      <c r="E254" s="240"/>
    </row>
    <row r="255" ht="15.75" customHeight="1">
      <c r="E255" s="240"/>
    </row>
    <row r="256" ht="15.75" customHeight="1">
      <c r="E256" s="240"/>
    </row>
    <row r="257" ht="15.75" customHeight="1">
      <c r="E257" s="240"/>
    </row>
    <row r="258" ht="15.75" customHeight="1">
      <c r="E258" s="240"/>
    </row>
    <row r="259" ht="15.75" customHeight="1">
      <c r="E259" s="240"/>
    </row>
    <row r="260" ht="15.75" customHeight="1">
      <c r="E260" s="240"/>
    </row>
    <row r="261" ht="15.75" customHeight="1">
      <c r="E261" s="240"/>
    </row>
    <row r="262" ht="15.75" customHeight="1">
      <c r="E262" s="240"/>
    </row>
    <row r="263" ht="15.75" customHeight="1">
      <c r="E263" s="240"/>
    </row>
    <row r="264" ht="15.75" customHeight="1">
      <c r="E264" s="240"/>
    </row>
    <row r="265" ht="15.75" customHeight="1">
      <c r="E265" s="240"/>
    </row>
    <row r="266" ht="15.75" customHeight="1">
      <c r="E266" s="240"/>
    </row>
    <row r="267" ht="15.75" customHeight="1">
      <c r="E267" s="240"/>
    </row>
    <row r="268" ht="15.75" customHeight="1">
      <c r="E268" s="240"/>
    </row>
    <row r="269" ht="15.75" customHeight="1">
      <c r="E269" s="240"/>
    </row>
    <row r="270" ht="15.75" customHeight="1">
      <c r="E270" s="240"/>
    </row>
    <row r="271" ht="15.75" customHeight="1">
      <c r="E271" s="240"/>
    </row>
    <row r="272" ht="15.75" customHeight="1">
      <c r="E272" s="240"/>
    </row>
    <row r="273" ht="15.75" customHeight="1">
      <c r="E273" s="240"/>
    </row>
    <row r="274" ht="15.75" customHeight="1">
      <c r="E274" s="240"/>
    </row>
    <row r="275" ht="15.75" customHeight="1">
      <c r="E275" s="240"/>
    </row>
    <row r="276" ht="15.75" customHeight="1">
      <c r="E276" s="240"/>
    </row>
    <row r="277" ht="15.75" customHeight="1">
      <c r="E277" s="240"/>
    </row>
    <row r="278" ht="15.75" customHeight="1">
      <c r="E278" s="240"/>
    </row>
    <row r="279" ht="15.75" customHeight="1">
      <c r="E279" s="240"/>
    </row>
    <row r="280" ht="15.75" customHeight="1">
      <c r="E280" s="240"/>
    </row>
    <row r="281" ht="15.75" customHeight="1">
      <c r="E281" s="240"/>
    </row>
    <row r="282" ht="15.75" customHeight="1">
      <c r="E282" s="240"/>
    </row>
    <row r="283" ht="15.75" customHeight="1">
      <c r="E283" s="240"/>
    </row>
    <row r="284" ht="15.75" customHeight="1">
      <c r="E284" s="240"/>
    </row>
    <row r="285" ht="15.75" customHeight="1">
      <c r="E285" s="240"/>
    </row>
    <row r="286" ht="15.75" customHeight="1">
      <c r="E286" s="240"/>
    </row>
    <row r="287" ht="15.75" customHeight="1">
      <c r="E287" s="240"/>
    </row>
    <row r="288" ht="15.75" customHeight="1">
      <c r="E288" s="240"/>
    </row>
    <row r="289" ht="15.75" customHeight="1">
      <c r="E289" s="240"/>
    </row>
    <row r="290" ht="15.75" customHeight="1">
      <c r="E290" s="240"/>
    </row>
    <row r="291" ht="15.75" customHeight="1">
      <c r="E291" s="240"/>
    </row>
    <row r="292" ht="15.75" customHeight="1">
      <c r="E292" s="240"/>
    </row>
    <row r="293" ht="15.75" customHeight="1">
      <c r="E293" s="240"/>
    </row>
    <row r="294" ht="15.75" customHeight="1">
      <c r="E294" s="240"/>
    </row>
    <row r="295" ht="15.75" customHeight="1">
      <c r="E295" s="240"/>
    </row>
    <row r="296" ht="15.75" customHeight="1">
      <c r="E296" s="240"/>
    </row>
    <row r="297" ht="15.75" customHeight="1">
      <c r="E297" s="240"/>
    </row>
    <row r="298" ht="15.75" customHeight="1">
      <c r="E298" s="240"/>
    </row>
    <row r="299" ht="15.75" customHeight="1">
      <c r="E299" s="240"/>
    </row>
    <row r="300" ht="15.75" customHeight="1">
      <c r="E300" s="240"/>
    </row>
    <row r="301" ht="15.75" customHeight="1">
      <c r="E301" s="240"/>
    </row>
    <row r="302" ht="15.75" customHeight="1">
      <c r="E302" s="240"/>
    </row>
    <row r="303" ht="15.75" customHeight="1">
      <c r="E303" s="240"/>
    </row>
    <row r="304" ht="15.75" customHeight="1">
      <c r="E304" s="240"/>
    </row>
    <row r="305" ht="15.75" customHeight="1">
      <c r="E305" s="240"/>
    </row>
    <row r="306" ht="15.75" customHeight="1">
      <c r="E306" s="240"/>
    </row>
    <row r="307" ht="15.75" customHeight="1">
      <c r="E307" s="240"/>
    </row>
    <row r="308" ht="15.75" customHeight="1">
      <c r="E308" s="240"/>
    </row>
    <row r="309" ht="15.75" customHeight="1">
      <c r="E309" s="240"/>
    </row>
    <row r="310" ht="15.75" customHeight="1">
      <c r="E310" s="240"/>
    </row>
    <row r="311" ht="15.75" customHeight="1">
      <c r="E311" s="240"/>
    </row>
    <row r="312" ht="15.75" customHeight="1">
      <c r="E312" s="240"/>
    </row>
    <row r="313" ht="15.75" customHeight="1">
      <c r="E313" s="240"/>
    </row>
    <row r="314" ht="15.75" customHeight="1">
      <c r="E314" s="240"/>
    </row>
    <row r="315" ht="15.75" customHeight="1">
      <c r="E315" s="240"/>
    </row>
    <row r="316" ht="15.75" customHeight="1">
      <c r="E316" s="240"/>
    </row>
    <row r="317" ht="15.75" customHeight="1">
      <c r="E317" s="240"/>
    </row>
    <row r="318" ht="15.75" customHeight="1">
      <c r="E318" s="240"/>
    </row>
    <row r="319" ht="15.75" customHeight="1">
      <c r="E319" s="240"/>
    </row>
    <row r="320" ht="15.75" customHeight="1">
      <c r="E320" s="240"/>
    </row>
    <row r="321" ht="15.75" customHeight="1">
      <c r="E321" s="240"/>
    </row>
    <row r="322" ht="15.75" customHeight="1">
      <c r="E322" s="240"/>
    </row>
    <row r="323" ht="15.75" customHeight="1">
      <c r="E323" s="240"/>
    </row>
    <row r="324" ht="15.75" customHeight="1">
      <c r="E324" s="240"/>
    </row>
    <row r="325" ht="15.75" customHeight="1">
      <c r="E325" s="240"/>
    </row>
    <row r="326" ht="15.75" customHeight="1">
      <c r="E326" s="240"/>
    </row>
    <row r="327" ht="15.75" customHeight="1">
      <c r="E327" s="240"/>
    </row>
    <row r="328" ht="15.75" customHeight="1">
      <c r="E328" s="240"/>
    </row>
    <row r="329" ht="15.75" customHeight="1">
      <c r="E329" s="240"/>
    </row>
    <row r="330" ht="15.75" customHeight="1">
      <c r="E330" s="240"/>
    </row>
    <row r="331" ht="15.75" customHeight="1">
      <c r="E331" s="240"/>
    </row>
    <row r="332" ht="15.75" customHeight="1">
      <c r="E332" s="240"/>
    </row>
    <row r="333" ht="15.75" customHeight="1">
      <c r="E333" s="240"/>
    </row>
    <row r="334" ht="15.75" customHeight="1">
      <c r="E334" s="240"/>
    </row>
    <row r="335" ht="15.75" customHeight="1">
      <c r="E335" s="240"/>
    </row>
    <row r="336" ht="15.75" customHeight="1">
      <c r="E336" s="240"/>
    </row>
    <row r="337" ht="15.75" customHeight="1">
      <c r="E337" s="240"/>
    </row>
    <row r="338" ht="15.75" customHeight="1">
      <c r="E338" s="240"/>
    </row>
    <row r="339" ht="15.75" customHeight="1">
      <c r="E339" s="240"/>
    </row>
    <row r="340" ht="15.75" customHeight="1">
      <c r="E340" s="240"/>
    </row>
    <row r="341" ht="15.75" customHeight="1">
      <c r="E341" s="240"/>
    </row>
    <row r="342" ht="15.75" customHeight="1">
      <c r="E342" s="240"/>
    </row>
    <row r="343" ht="15.75" customHeight="1">
      <c r="E343" s="240"/>
    </row>
    <row r="344" ht="15.75" customHeight="1">
      <c r="E344" s="240"/>
    </row>
    <row r="345" ht="15.75" customHeight="1">
      <c r="E345" s="240"/>
    </row>
    <row r="346" ht="15.75" customHeight="1">
      <c r="E346" s="240"/>
    </row>
    <row r="347" ht="15.75" customHeight="1">
      <c r="E347" s="240"/>
    </row>
    <row r="348" ht="15.75" customHeight="1">
      <c r="E348" s="240"/>
    </row>
    <row r="349" ht="15.75" customHeight="1">
      <c r="E349" s="240"/>
    </row>
    <row r="350" ht="15.75" customHeight="1">
      <c r="E350" s="240"/>
    </row>
    <row r="351" ht="15.75" customHeight="1">
      <c r="E351" s="240"/>
    </row>
    <row r="352" ht="15.75" customHeight="1">
      <c r="E352" s="240"/>
    </row>
    <row r="353" ht="15.75" customHeight="1">
      <c r="E353" s="240"/>
    </row>
    <row r="354" ht="15.75" customHeight="1">
      <c r="E354" s="240"/>
    </row>
    <row r="355" ht="15.75" customHeight="1">
      <c r="E355" s="240"/>
    </row>
    <row r="356" ht="15.75" customHeight="1">
      <c r="E356" s="240"/>
    </row>
    <row r="357" ht="15.75" customHeight="1">
      <c r="E357" s="240"/>
    </row>
    <row r="358" ht="15.75" customHeight="1">
      <c r="E358" s="240"/>
    </row>
    <row r="359" ht="15.75" customHeight="1">
      <c r="E359" s="240"/>
    </row>
    <row r="360" ht="15.75" customHeight="1">
      <c r="E360" s="240"/>
    </row>
    <row r="361" ht="15.75" customHeight="1">
      <c r="E361" s="240"/>
    </row>
    <row r="362" ht="15.75" customHeight="1">
      <c r="E362" s="240"/>
    </row>
    <row r="363" ht="15.75" customHeight="1">
      <c r="E363" s="240"/>
    </row>
    <row r="364" ht="15.75" customHeight="1">
      <c r="E364" s="240"/>
    </row>
    <row r="365" ht="15.75" customHeight="1">
      <c r="E365" s="240"/>
    </row>
    <row r="366" ht="15.75" customHeight="1">
      <c r="E366" s="240"/>
    </row>
    <row r="367" ht="15.75" customHeight="1">
      <c r="E367" s="240"/>
    </row>
    <row r="368" ht="15.75" customHeight="1">
      <c r="E368" s="240"/>
    </row>
    <row r="369" ht="15.75" customHeight="1">
      <c r="E369" s="240"/>
    </row>
    <row r="370" ht="15.75" customHeight="1">
      <c r="E370" s="240"/>
    </row>
    <row r="371" ht="15.75" customHeight="1">
      <c r="E371" s="240"/>
    </row>
    <row r="372" ht="15.75" customHeight="1">
      <c r="E372" s="240"/>
    </row>
    <row r="373" ht="15.75" customHeight="1">
      <c r="E373" s="240"/>
    </row>
    <row r="374" ht="15.75" customHeight="1">
      <c r="E374" s="240"/>
    </row>
    <row r="375" ht="15.75" customHeight="1">
      <c r="E375" s="240"/>
    </row>
    <row r="376" ht="15.75" customHeight="1">
      <c r="E376" s="240"/>
    </row>
    <row r="377" ht="15.75" customHeight="1">
      <c r="E377" s="240"/>
    </row>
    <row r="378" ht="15.75" customHeight="1">
      <c r="E378" s="240"/>
    </row>
    <row r="379" ht="15.75" customHeight="1">
      <c r="E379" s="240"/>
    </row>
    <row r="380" ht="15.75" customHeight="1">
      <c r="E380" s="240"/>
    </row>
    <row r="381" ht="15.75" customHeight="1">
      <c r="E381" s="240"/>
    </row>
    <row r="382" ht="15.75" customHeight="1">
      <c r="E382" s="240"/>
    </row>
    <row r="383" ht="15.75" customHeight="1">
      <c r="E383" s="240"/>
    </row>
    <row r="384" ht="15.75" customHeight="1">
      <c r="E384" s="240"/>
    </row>
    <row r="385" ht="15.75" customHeight="1">
      <c r="E385" s="240"/>
    </row>
    <row r="386" ht="15.75" customHeight="1">
      <c r="E386" s="240"/>
    </row>
    <row r="387" ht="15.75" customHeight="1">
      <c r="E387" s="240"/>
    </row>
    <row r="388" ht="15.75" customHeight="1">
      <c r="E388" s="240"/>
    </row>
    <row r="389" ht="15.75" customHeight="1">
      <c r="E389" s="240"/>
    </row>
    <row r="390" ht="15.75" customHeight="1">
      <c r="E390" s="240"/>
    </row>
    <row r="391" ht="15.75" customHeight="1">
      <c r="E391" s="240"/>
    </row>
    <row r="392" ht="15.75" customHeight="1">
      <c r="E392" s="240"/>
    </row>
    <row r="393" ht="15.75" customHeight="1">
      <c r="E393" s="240"/>
    </row>
    <row r="394" ht="15.75" customHeight="1">
      <c r="E394" s="240"/>
    </row>
    <row r="395" ht="15.75" customHeight="1">
      <c r="E395" s="240"/>
    </row>
    <row r="396" ht="15.75" customHeight="1">
      <c r="E396" s="240"/>
    </row>
    <row r="397" ht="15.75" customHeight="1">
      <c r="E397" s="240"/>
    </row>
    <row r="398" ht="15.75" customHeight="1">
      <c r="E398" s="240"/>
    </row>
    <row r="399" ht="15.75" customHeight="1">
      <c r="E399" s="240"/>
    </row>
    <row r="400" ht="15.75" customHeight="1">
      <c r="E400" s="240"/>
    </row>
    <row r="401" ht="15.75" customHeight="1">
      <c r="E401" s="240"/>
    </row>
    <row r="402" ht="15.75" customHeight="1">
      <c r="E402" s="240"/>
    </row>
    <row r="403" ht="15.75" customHeight="1">
      <c r="E403" s="240"/>
    </row>
    <row r="404" ht="15.75" customHeight="1">
      <c r="E404" s="240"/>
    </row>
    <row r="405" ht="15.75" customHeight="1">
      <c r="E405" s="240"/>
    </row>
    <row r="406" ht="15.75" customHeight="1">
      <c r="E406" s="240"/>
    </row>
    <row r="407" ht="15.75" customHeight="1">
      <c r="E407" s="240"/>
    </row>
    <row r="408" ht="15.75" customHeight="1">
      <c r="E408" s="240"/>
    </row>
    <row r="409" ht="15.75" customHeight="1">
      <c r="E409" s="240"/>
    </row>
    <row r="410" ht="15.75" customHeight="1">
      <c r="E410" s="240"/>
    </row>
    <row r="411" ht="15.75" customHeight="1">
      <c r="E411" s="240"/>
    </row>
    <row r="412" ht="15.75" customHeight="1">
      <c r="E412" s="240"/>
    </row>
    <row r="413" ht="15.75" customHeight="1">
      <c r="E413" s="240"/>
    </row>
    <row r="414" ht="15.75" customHeight="1">
      <c r="E414" s="240"/>
    </row>
    <row r="415" ht="15.75" customHeight="1">
      <c r="E415" s="240"/>
    </row>
    <row r="416" ht="15.75" customHeight="1">
      <c r="E416" s="240"/>
    </row>
    <row r="417" ht="15.75" customHeight="1">
      <c r="E417" s="240"/>
    </row>
    <row r="418" ht="15.75" customHeight="1">
      <c r="E418" s="240"/>
    </row>
    <row r="419" ht="15.75" customHeight="1">
      <c r="E419" s="240"/>
    </row>
    <row r="420" ht="15.75" customHeight="1">
      <c r="E420" s="240"/>
    </row>
    <row r="421" ht="15.75" customHeight="1">
      <c r="E421" s="240"/>
    </row>
    <row r="422" ht="15.75" customHeight="1">
      <c r="E422" s="240"/>
    </row>
    <row r="423" ht="15.75" customHeight="1">
      <c r="E423" s="240"/>
    </row>
    <row r="424" ht="15.75" customHeight="1">
      <c r="E424" s="240"/>
    </row>
    <row r="425" ht="15.75" customHeight="1">
      <c r="E425" s="240"/>
    </row>
    <row r="426" ht="15.75" customHeight="1">
      <c r="E426" s="240"/>
    </row>
    <row r="427" ht="15.75" customHeight="1">
      <c r="E427" s="240"/>
    </row>
    <row r="428" ht="15.75" customHeight="1">
      <c r="E428" s="240"/>
    </row>
    <row r="429" ht="15.75" customHeight="1">
      <c r="E429" s="240"/>
    </row>
    <row r="430" ht="15.75" customHeight="1">
      <c r="E430" s="240"/>
    </row>
    <row r="431" ht="15.75" customHeight="1">
      <c r="E431" s="240"/>
    </row>
    <row r="432" ht="15.75" customHeight="1">
      <c r="E432" s="240"/>
    </row>
    <row r="433" ht="15.75" customHeight="1">
      <c r="E433" s="240"/>
    </row>
    <row r="434" ht="15.75" customHeight="1">
      <c r="E434" s="240"/>
    </row>
    <row r="435" ht="15.75" customHeight="1">
      <c r="E435" s="240"/>
    </row>
    <row r="436" ht="15.75" customHeight="1">
      <c r="E436" s="240"/>
    </row>
    <row r="437" ht="15.75" customHeight="1">
      <c r="E437" s="240"/>
    </row>
    <row r="438" ht="15.75" customHeight="1">
      <c r="E438" s="240"/>
    </row>
    <row r="439" ht="15.75" customHeight="1">
      <c r="E439" s="240"/>
    </row>
    <row r="440" ht="15.75" customHeight="1">
      <c r="E440" s="240"/>
    </row>
    <row r="441" ht="15.75" customHeight="1">
      <c r="E441" s="240"/>
    </row>
    <row r="442" ht="15.75" customHeight="1">
      <c r="E442" s="240"/>
    </row>
    <row r="443" ht="15.75" customHeight="1">
      <c r="E443" s="240"/>
    </row>
    <row r="444" ht="15.75" customHeight="1">
      <c r="E444" s="240"/>
    </row>
    <row r="445" ht="15.75" customHeight="1">
      <c r="E445" s="240"/>
    </row>
    <row r="446" ht="15.75" customHeight="1">
      <c r="E446" s="240"/>
    </row>
    <row r="447" ht="15.75" customHeight="1">
      <c r="E447" s="240"/>
    </row>
    <row r="448" ht="15.75" customHeight="1">
      <c r="E448" s="240"/>
    </row>
    <row r="449" ht="15.75" customHeight="1">
      <c r="E449" s="240"/>
    </row>
    <row r="450" ht="15.75" customHeight="1">
      <c r="E450" s="240"/>
    </row>
    <row r="451" ht="15.75" customHeight="1">
      <c r="E451" s="240"/>
    </row>
    <row r="452" ht="15.75" customHeight="1">
      <c r="E452" s="240"/>
    </row>
    <row r="453" ht="15.75" customHeight="1">
      <c r="E453" s="240"/>
    </row>
    <row r="454" ht="15.75" customHeight="1">
      <c r="E454" s="240"/>
    </row>
    <row r="455" ht="15.75" customHeight="1">
      <c r="E455" s="240"/>
    </row>
    <row r="456" ht="15.75" customHeight="1">
      <c r="E456" s="240"/>
    </row>
    <row r="457" ht="15.75" customHeight="1">
      <c r="E457" s="240"/>
    </row>
    <row r="458" ht="15.75" customHeight="1">
      <c r="E458" s="240"/>
    </row>
    <row r="459" ht="15.75" customHeight="1">
      <c r="E459" s="240"/>
    </row>
    <row r="460" ht="15.75" customHeight="1">
      <c r="E460" s="240"/>
    </row>
    <row r="461" ht="15.75" customHeight="1">
      <c r="E461" s="240"/>
    </row>
    <row r="462" ht="15.75" customHeight="1">
      <c r="E462" s="240"/>
    </row>
    <row r="463" ht="15.75" customHeight="1">
      <c r="E463" s="240"/>
    </row>
    <row r="464" ht="15.75" customHeight="1">
      <c r="E464" s="240"/>
    </row>
    <row r="465" ht="15.75" customHeight="1">
      <c r="E465" s="240"/>
    </row>
    <row r="466" ht="15.75" customHeight="1">
      <c r="E466" s="240"/>
    </row>
    <row r="467" ht="15.75" customHeight="1">
      <c r="E467" s="240"/>
    </row>
    <row r="468" ht="15.75" customHeight="1">
      <c r="E468" s="240"/>
    </row>
    <row r="469" ht="15.75" customHeight="1">
      <c r="E469" s="240"/>
    </row>
    <row r="470" ht="15.75" customHeight="1">
      <c r="E470" s="240"/>
    </row>
    <row r="471" ht="15.75" customHeight="1">
      <c r="E471" s="240"/>
    </row>
    <row r="472" ht="15.75" customHeight="1">
      <c r="E472" s="240"/>
    </row>
    <row r="473" ht="15.75" customHeight="1">
      <c r="E473" s="240"/>
    </row>
    <row r="474" ht="15.75" customHeight="1">
      <c r="E474" s="240"/>
    </row>
    <row r="475" ht="15.75" customHeight="1">
      <c r="E475" s="240"/>
    </row>
    <row r="476" ht="15.75" customHeight="1">
      <c r="E476" s="240"/>
    </row>
    <row r="477" ht="15.75" customHeight="1">
      <c r="E477" s="240"/>
    </row>
    <row r="478" ht="15.75" customHeight="1">
      <c r="E478" s="240"/>
    </row>
    <row r="479" ht="15.75" customHeight="1">
      <c r="E479" s="240"/>
    </row>
    <row r="480" ht="15.75" customHeight="1">
      <c r="E480" s="240"/>
    </row>
    <row r="481" ht="15.75" customHeight="1">
      <c r="E481" s="240"/>
    </row>
    <row r="482" ht="15.75" customHeight="1">
      <c r="E482" s="240"/>
    </row>
    <row r="483" ht="15.75" customHeight="1">
      <c r="E483" s="240"/>
    </row>
    <row r="484" ht="15.75" customHeight="1">
      <c r="E484" s="240"/>
    </row>
    <row r="485" ht="15.75" customHeight="1">
      <c r="E485" s="240"/>
    </row>
    <row r="486" ht="15.75" customHeight="1">
      <c r="E486" s="240"/>
    </row>
    <row r="487" ht="15.75" customHeight="1">
      <c r="E487" s="240"/>
    </row>
    <row r="488" ht="15.75" customHeight="1">
      <c r="E488" s="240"/>
    </row>
    <row r="489" ht="15.75" customHeight="1">
      <c r="E489" s="240"/>
    </row>
    <row r="490" ht="15.75" customHeight="1">
      <c r="E490" s="240"/>
    </row>
    <row r="491" ht="15.75" customHeight="1">
      <c r="E491" s="240"/>
    </row>
    <row r="492" ht="15.75" customHeight="1">
      <c r="E492" s="240"/>
    </row>
    <row r="493" ht="15.75" customHeight="1">
      <c r="E493" s="240"/>
    </row>
    <row r="494" ht="15.75" customHeight="1">
      <c r="E494" s="240"/>
    </row>
    <row r="495" ht="15.75" customHeight="1">
      <c r="E495" s="240"/>
    </row>
    <row r="496" ht="15.75" customHeight="1">
      <c r="E496" s="240"/>
    </row>
    <row r="497" ht="15.75" customHeight="1">
      <c r="E497" s="240"/>
    </row>
    <row r="498" ht="15.75" customHeight="1">
      <c r="E498" s="240"/>
    </row>
    <row r="499" ht="15.75" customHeight="1">
      <c r="E499" s="240"/>
    </row>
    <row r="500" ht="15.75" customHeight="1">
      <c r="E500" s="240"/>
    </row>
    <row r="501" ht="15.75" customHeight="1">
      <c r="E501" s="240"/>
    </row>
    <row r="502" ht="15.75" customHeight="1">
      <c r="E502" s="240"/>
    </row>
    <row r="503" ht="15.75" customHeight="1">
      <c r="E503" s="240"/>
    </row>
    <row r="504" ht="15.75" customHeight="1">
      <c r="E504" s="240"/>
    </row>
    <row r="505" ht="15.75" customHeight="1">
      <c r="E505" s="240"/>
    </row>
    <row r="506" ht="15.75" customHeight="1">
      <c r="E506" s="240"/>
    </row>
    <row r="507" ht="15.75" customHeight="1">
      <c r="E507" s="240"/>
    </row>
    <row r="508" ht="15.75" customHeight="1">
      <c r="E508" s="240"/>
    </row>
    <row r="509" ht="15.75" customHeight="1">
      <c r="E509" s="240"/>
    </row>
    <row r="510" ht="15.75" customHeight="1">
      <c r="E510" s="240"/>
    </row>
    <row r="511" ht="15.75" customHeight="1">
      <c r="E511" s="240"/>
    </row>
    <row r="512" ht="15.75" customHeight="1">
      <c r="E512" s="240"/>
    </row>
    <row r="513" ht="15.75" customHeight="1">
      <c r="E513" s="240"/>
    </row>
    <row r="514" ht="15.75" customHeight="1">
      <c r="E514" s="240"/>
    </row>
    <row r="515" ht="15.75" customHeight="1">
      <c r="E515" s="240"/>
    </row>
    <row r="516" ht="15.75" customHeight="1">
      <c r="E516" s="240"/>
    </row>
    <row r="517" ht="15.75" customHeight="1">
      <c r="E517" s="240"/>
    </row>
    <row r="518" ht="15.75" customHeight="1">
      <c r="E518" s="240"/>
    </row>
    <row r="519" ht="15.75" customHeight="1">
      <c r="E519" s="240"/>
    </row>
    <row r="520" ht="15.75" customHeight="1">
      <c r="E520" s="240"/>
    </row>
    <row r="521" ht="15.75" customHeight="1">
      <c r="E521" s="240"/>
    </row>
    <row r="522" ht="15.75" customHeight="1">
      <c r="E522" s="240"/>
    </row>
    <row r="523" ht="15.75" customHeight="1">
      <c r="E523" s="240"/>
    </row>
    <row r="524" ht="15.75" customHeight="1">
      <c r="E524" s="240"/>
    </row>
    <row r="525" ht="15.75" customHeight="1">
      <c r="E525" s="240"/>
    </row>
    <row r="526" ht="15.75" customHeight="1">
      <c r="E526" s="240"/>
    </row>
    <row r="527" ht="15.75" customHeight="1">
      <c r="E527" s="240"/>
    </row>
    <row r="528" ht="15.75" customHeight="1">
      <c r="E528" s="240"/>
    </row>
    <row r="529" ht="15.75" customHeight="1">
      <c r="E529" s="240"/>
    </row>
    <row r="530" ht="15.75" customHeight="1">
      <c r="E530" s="240"/>
    </row>
    <row r="531" ht="15.75" customHeight="1">
      <c r="E531" s="240"/>
    </row>
    <row r="532" ht="15.75" customHeight="1">
      <c r="E532" s="240"/>
    </row>
    <row r="533" ht="15.75" customHeight="1">
      <c r="E533" s="240"/>
    </row>
    <row r="534" ht="15.75" customHeight="1">
      <c r="E534" s="240"/>
    </row>
    <row r="535" ht="15.75" customHeight="1">
      <c r="E535" s="240"/>
    </row>
    <row r="536" ht="15.75" customHeight="1">
      <c r="E536" s="240"/>
    </row>
    <row r="537" ht="15.75" customHeight="1">
      <c r="E537" s="240"/>
    </row>
    <row r="538" ht="15.75" customHeight="1">
      <c r="E538" s="240"/>
    </row>
    <row r="539" ht="15.75" customHeight="1">
      <c r="E539" s="240"/>
    </row>
    <row r="540" ht="15.75" customHeight="1">
      <c r="E540" s="240"/>
    </row>
    <row r="541" ht="15.75" customHeight="1">
      <c r="E541" s="240"/>
    </row>
    <row r="542" ht="15.75" customHeight="1">
      <c r="E542" s="240"/>
    </row>
    <row r="543" ht="15.75" customHeight="1">
      <c r="E543" s="240"/>
    </row>
    <row r="544" ht="15.75" customHeight="1">
      <c r="E544" s="240"/>
    </row>
    <row r="545" ht="15.75" customHeight="1">
      <c r="E545" s="240"/>
    </row>
    <row r="546" ht="15.75" customHeight="1">
      <c r="E546" s="240"/>
    </row>
    <row r="547" ht="15.75" customHeight="1">
      <c r="E547" s="240"/>
    </row>
    <row r="548" ht="15.75" customHeight="1">
      <c r="E548" s="240"/>
    </row>
    <row r="549" ht="15.75" customHeight="1">
      <c r="E549" s="240"/>
    </row>
    <row r="550" ht="15.75" customHeight="1">
      <c r="E550" s="240"/>
    </row>
    <row r="551" ht="15.75" customHeight="1">
      <c r="E551" s="240"/>
    </row>
    <row r="552" ht="15.75" customHeight="1">
      <c r="E552" s="240"/>
    </row>
    <row r="553" ht="15.75" customHeight="1">
      <c r="E553" s="240"/>
    </row>
    <row r="554" ht="15.75" customHeight="1">
      <c r="E554" s="240"/>
    </row>
    <row r="555" ht="15.75" customHeight="1">
      <c r="E555" s="240"/>
    </row>
    <row r="556" ht="15.75" customHeight="1">
      <c r="E556" s="240"/>
    </row>
    <row r="557" ht="15.75" customHeight="1">
      <c r="E557" s="240"/>
    </row>
    <row r="558" ht="15.75" customHeight="1">
      <c r="E558" s="240"/>
    </row>
    <row r="559" ht="15.75" customHeight="1">
      <c r="E559" s="240"/>
    </row>
    <row r="560" ht="15.75" customHeight="1">
      <c r="E560" s="240"/>
    </row>
    <row r="561" ht="15.75" customHeight="1">
      <c r="E561" s="240"/>
    </row>
    <row r="562" ht="15.75" customHeight="1">
      <c r="E562" s="240"/>
    </row>
    <row r="563" ht="15.75" customHeight="1">
      <c r="E563" s="240"/>
    </row>
    <row r="564" ht="15.75" customHeight="1">
      <c r="E564" s="240"/>
    </row>
    <row r="565" ht="15.75" customHeight="1">
      <c r="E565" s="240"/>
    </row>
    <row r="566" ht="15.75" customHeight="1">
      <c r="E566" s="240"/>
    </row>
    <row r="567" ht="15.75" customHeight="1">
      <c r="E567" s="240"/>
    </row>
    <row r="568" ht="15.75" customHeight="1">
      <c r="E568" s="240"/>
    </row>
    <row r="569" ht="15.75" customHeight="1">
      <c r="E569" s="240"/>
    </row>
    <row r="570" ht="15.75" customHeight="1">
      <c r="E570" s="240"/>
    </row>
    <row r="571" ht="15.75" customHeight="1">
      <c r="E571" s="240"/>
    </row>
    <row r="572" ht="15.75" customHeight="1">
      <c r="E572" s="240"/>
    </row>
    <row r="573" ht="15.75" customHeight="1">
      <c r="E573" s="240"/>
    </row>
    <row r="574" ht="15.75" customHeight="1">
      <c r="E574" s="240"/>
    </row>
    <row r="575" ht="15.75" customHeight="1">
      <c r="E575" s="240"/>
    </row>
    <row r="576" ht="15.75" customHeight="1">
      <c r="E576" s="240"/>
    </row>
    <row r="577" ht="15.75" customHeight="1">
      <c r="E577" s="240"/>
    </row>
    <row r="578" ht="15.75" customHeight="1">
      <c r="E578" s="240"/>
    </row>
    <row r="579" ht="15.75" customHeight="1">
      <c r="E579" s="240"/>
    </row>
    <row r="580" ht="15.75" customHeight="1">
      <c r="E580" s="240"/>
    </row>
    <row r="581" ht="15.75" customHeight="1">
      <c r="E581" s="240"/>
    </row>
    <row r="582" ht="15.75" customHeight="1">
      <c r="E582" s="240"/>
    </row>
    <row r="583" ht="15.75" customHeight="1">
      <c r="E583" s="240"/>
    </row>
    <row r="584" ht="15.75" customHeight="1">
      <c r="E584" s="240"/>
    </row>
    <row r="585" ht="15.75" customHeight="1">
      <c r="E585" s="240"/>
    </row>
    <row r="586" ht="15.75" customHeight="1">
      <c r="E586" s="240"/>
    </row>
    <row r="587" ht="15.75" customHeight="1">
      <c r="E587" s="240"/>
    </row>
    <row r="588" ht="15.75" customHeight="1">
      <c r="E588" s="240"/>
    </row>
    <row r="589" ht="15.75" customHeight="1">
      <c r="E589" s="240"/>
    </row>
    <row r="590" ht="15.75" customHeight="1">
      <c r="E590" s="240"/>
    </row>
    <row r="591" ht="15.75" customHeight="1">
      <c r="E591" s="240"/>
    </row>
    <row r="592" ht="15.75" customHeight="1">
      <c r="E592" s="240"/>
    </row>
    <row r="593" ht="15.75" customHeight="1">
      <c r="E593" s="240"/>
    </row>
    <row r="594" ht="15.75" customHeight="1">
      <c r="E594" s="240"/>
    </row>
    <row r="595" ht="15.75" customHeight="1">
      <c r="E595" s="240"/>
    </row>
    <row r="596" ht="15.75" customHeight="1">
      <c r="E596" s="240"/>
    </row>
    <row r="597" ht="15.75" customHeight="1">
      <c r="E597" s="240"/>
    </row>
    <row r="598" ht="15.75" customHeight="1">
      <c r="E598" s="240"/>
    </row>
    <row r="599" ht="15.75" customHeight="1">
      <c r="E599" s="240"/>
    </row>
    <row r="600" ht="15.75" customHeight="1">
      <c r="E600" s="240"/>
    </row>
    <row r="601" ht="15.75" customHeight="1">
      <c r="E601" s="240"/>
    </row>
    <row r="602" ht="15.75" customHeight="1">
      <c r="E602" s="240"/>
    </row>
    <row r="603" ht="15.75" customHeight="1">
      <c r="E603" s="240"/>
    </row>
    <row r="604" ht="15.75" customHeight="1">
      <c r="E604" s="240"/>
    </row>
    <row r="605" ht="15.75" customHeight="1">
      <c r="E605" s="240"/>
    </row>
    <row r="606" ht="15.75" customHeight="1">
      <c r="E606" s="240"/>
    </row>
    <row r="607" ht="15.75" customHeight="1">
      <c r="E607" s="240"/>
    </row>
    <row r="608" ht="15.75" customHeight="1">
      <c r="E608" s="240"/>
    </row>
    <row r="609" ht="15.75" customHeight="1">
      <c r="E609" s="240"/>
    </row>
    <row r="610" ht="15.75" customHeight="1">
      <c r="E610" s="240"/>
    </row>
    <row r="611" ht="15.75" customHeight="1">
      <c r="E611" s="240"/>
    </row>
    <row r="612" ht="15.75" customHeight="1">
      <c r="E612" s="240"/>
    </row>
    <row r="613" ht="15.75" customHeight="1">
      <c r="E613" s="240"/>
    </row>
    <row r="614" ht="15.75" customHeight="1">
      <c r="E614" s="240"/>
    </row>
    <row r="615" ht="15.75" customHeight="1">
      <c r="E615" s="240"/>
    </row>
    <row r="616" ht="15.75" customHeight="1">
      <c r="E616" s="240"/>
    </row>
    <row r="617" ht="15.75" customHeight="1">
      <c r="E617" s="240"/>
    </row>
    <row r="618" ht="15.75" customHeight="1">
      <c r="E618" s="240"/>
    </row>
    <row r="619" ht="15.75" customHeight="1">
      <c r="E619" s="240"/>
    </row>
    <row r="620" ht="15.75" customHeight="1">
      <c r="E620" s="240"/>
    </row>
    <row r="621" ht="15.75" customHeight="1">
      <c r="E621" s="240"/>
    </row>
    <row r="622" ht="15.75" customHeight="1">
      <c r="E622" s="240"/>
    </row>
    <row r="623" ht="15.75" customHeight="1">
      <c r="E623" s="240"/>
    </row>
    <row r="624" ht="15.75" customHeight="1">
      <c r="E624" s="240"/>
    </row>
    <row r="625" ht="15.75" customHeight="1">
      <c r="E625" s="240"/>
    </row>
    <row r="626" ht="15.75" customHeight="1">
      <c r="E626" s="240"/>
    </row>
    <row r="627" ht="15.75" customHeight="1">
      <c r="E627" s="240"/>
    </row>
    <row r="628" ht="15.75" customHeight="1">
      <c r="E628" s="240"/>
    </row>
    <row r="629" ht="15.75" customHeight="1">
      <c r="E629" s="240"/>
    </row>
    <row r="630" ht="15.75" customHeight="1">
      <c r="E630" s="240"/>
    </row>
    <row r="631" ht="15.75" customHeight="1">
      <c r="E631" s="240"/>
    </row>
    <row r="632" ht="15.75" customHeight="1">
      <c r="E632" s="240"/>
    </row>
    <row r="633" ht="15.75" customHeight="1">
      <c r="E633" s="240"/>
    </row>
    <row r="634" ht="15.75" customHeight="1">
      <c r="E634" s="240"/>
    </row>
    <row r="635" ht="15.75" customHeight="1">
      <c r="E635" s="240"/>
    </row>
    <row r="636" ht="15.75" customHeight="1">
      <c r="E636" s="240"/>
    </row>
    <row r="637" ht="15.75" customHeight="1">
      <c r="E637" s="240"/>
    </row>
    <row r="638" ht="15.75" customHeight="1">
      <c r="E638" s="240"/>
    </row>
    <row r="639" ht="15.75" customHeight="1">
      <c r="E639" s="240"/>
    </row>
    <row r="640" ht="15.75" customHeight="1">
      <c r="E640" s="240"/>
    </row>
    <row r="641" ht="15.75" customHeight="1">
      <c r="E641" s="240"/>
    </row>
    <row r="642" ht="15.75" customHeight="1">
      <c r="E642" s="240"/>
    </row>
    <row r="643" ht="15.75" customHeight="1">
      <c r="E643" s="240"/>
    </row>
    <row r="644" ht="15.75" customHeight="1">
      <c r="E644" s="240"/>
    </row>
    <row r="645" ht="15.75" customHeight="1">
      <c r="E645" s="240"/>
    </row>
    <row r="646" ht="15.75" customHeight="1">
      <c r="E646" s="240"/>
    </row>
    <row r="647" ht="15.75" customHeight="1">
      <c r="E647" s="240"/>
    </row>
    <row r="648" ht="15.75" customHeight="1">
      <c r="E648" s="240"/>
    </row>
    <row r="649" ht="15.75" customHeight="1">
      <c r="E649" s="240"/>
    </row>
    <row r="650" ht="15.75" customHeight="1">
      <c r="E650" s="240"/>
    </row>
    <row r="651" ht="15.75" customHeight="1">
      <c r="E651" s="240"/>
    </row>
    <row r="652" ht="15.75" customHeight="1">
      <c r="E652" s="240"/>
    </row>
    <row r="653" ht="15.75" customHeight="1">
      <c r="E653" s="240"/>
    </row>
    <row r="654" ht="15.75" customHeight="1">
      <c r="E654" s="240"/>
    </row>
    <row r="655" ht="15.75" customHeight="1">
      <c r="E655" s="240"/>
    </row>
    <row r="656" ht="15.75" customHeight="1">
      <c r="E656" s="240"/>
    </row>
    <row r="657" ht="15.75" customHeight="1">
      <c r="E657" s="240"/>
    </row>
    <row r="658" ht="15.75" customHeight="1">
      <c r="E658" s="240"/>
    </row>
    <row r="659" ht="15.75" customHeight="1">
      <c r="E659" s="240"/>
    </row>
    <row r="660" ht="15.75" customHeight="1">
      <c r="E660" s="240"/>
    </row>
    <row r="661" ht="15.75" customHeight="1">
      <c r="E661" s="240"/>
    </row>
    <row r="662" ht="15.75" customHeight="1">
      <c r="E662" s="240"/>
    </row>
    <row r="663" ht="15.75" customHeight="1">
      <c r="E663" s="240"/>
    </row>
    <row r="664" ht="15.75" customHeight="1">
      <c r="E664" s="240"/>
    </row>
    <row r="665" ht="15.75" customHeight="1">
      <c r="E665" s="240"/>
    </row>
    <row r="666" ht="15.75" customHeight="1">
      <c r="E666" s="240"/>
    </row>
    <row r="667" ht="15.75" customHeight="1">
      <c r="E667" s="240"/>
    </row>
    <row r="668" ht="15.75" customHeight="1">
      <c r="E668" s="240"/>
    </row>
    <row r="669" ht="15.75" customHeight="1">
      <c r="E669" s="240"/>
    </row>
    <row r="670" ht="15.75" customHeight="1">
      <c r="E670" s="240"/>
    </row>
    <row r="671" ht="15.75" customHeight="1">
      <c r="E671" s="240"/>
    </row>
    <row r="672" ht="15.75" customHeight="1">
      <c r="E672" s="240"/>
    </row>
    <row r="673" ht="15.75" customHeight="1">
      <c r="E673" s="240"/>
    </row>
    <row r="674" ht="15.75" customHeight="1">
      <c r="E674" s="240"/>
    </row>
    <row r="675" ht="15.75" customHeight="1">
      <c r="E675" s="240"/>
    </row>
    <row r="676" ht="15.75" customHeight="1">
      <c r="E676" s="240"/>
    </row>
    <row r="677" ht="15.75" customHeight="1">
      <c r="E677" s="240"/>
    </row>
    <row r="678" ht="15.75" customHeight="1">
      <c r="E678" s="240"/>
    </row>
    <row r="679" ht="15.75" customHeight="1">
      <c r="E679" s="240"/>
    </row>
    <row r="680" ht="15.75" customHeight="1">
      <c r="E680" s="240"/>
    </row>
    <row r="681" ht="15.75" customHeight="1">
      <c r="E681" s="240"/>
    </row>
    <row r="682" ht="15.75" customHeight="1">
      <c r="E682" s="240"/>
    </row>
    <row r="683" ht="15.75" customHeight="1">
      <c r="E683" s="240"/>
    </row>
    <row r="684" ht="15.75" customHeight="1">
      <c r="E684" s="240"/>
    </row>
    <row r="685" ht="15.75" customHeight="1">
      <c r="E685" s="240"/>
    </row>
    <row r="686" ht="15.75" customHeight="1">
      <c r="E686" s="240"/>
    </row>
    <row r="687" ht="15.75" customHeight="1">
      <c r="E687" s="240"/>
    </row>
    <row r="688" ht="15.75" customHeight="1">
      <c r="E688" s="240"/>
    </row>
    <row r="689" ht="15.75" customHeight="1">
      <c r="E689" s="240"/>
    </row>
    <row r="690" ht="15.75" customHeight="1">
      <c r="E690" s="240"/>
    </row>
    <row r="691" ht="15.75" customHeight="1">
      <c r="E691" s="240"/>
    </row>
    <row r="692" ht="15.75" customHeight="1">
      <c r="E692" s="240"/>
    </row>
    <row r="693" ht="15.75" customHeight="1">
      <c r="E693" s="240"/>
    </row>
    <row r="694" ht="15.75" customHeight="1">
      <c r="E694" s="240"/>
    </row>
    <row r="695" ht="15.75" customHeight="1">
      <c r="E695" s="240"/>
    </row>
    <row r="696" ht="15.75" customHeight="1">
      <c r="E696" s="240"/>
    </row>
    <row r="697" ht="15.75" customHeight="1">
      <c r="E697" s="240"/>
    </row>
    <row r="698" ht="15.75" customHeight="1">
      <c r="E698" s="240"/>
    </row>
    <row r="699" ht="15.75" customHeight="1">
      <c r="E699" s="240"/>
    </row>
    <row r="700" ht="15.75" customHeight="1">
      <c r="E700" s="240"/>
    </row>
    <row r="701" ht="15.75" customHeight="1">
      <c r="E701" s="240"/>
    </row>
    <row r="702" ht="15.75" customHeight="1">
      <c r="E702" s="240"/>
    </row>
    <row r="703" ht="15.75" customHeight="1">
      <c r="E703" s="240"/>
    </row>
    <row r="704" ht="15.75" customHeight="1">
      <c r="E704" s="240"/>
    </row>
    <row r="705" ht="15.75" customHeight="1">
      <c r="E705" s="240"/>
    </row>
    <row r="706" ht="15.75" customHeight="1">
      <c r="E706" s="240"/>
    </row>
    <row r="707" ht="15.75" customHeight="1">
      <c r="E707" s="240"/>
    </row>
    <row r="708" ht="15.75" customHeight="1">
      <c r="E708" s="240"/>
    </row>
    <row r="709" ht="15.75" customHeight="1">
      <c r="E709" s="240"/>
    </row>
    <row r="710" ht="15.75" customHeight="1">
      <c r="E710" s="240"/>
    </row>
    <row r="711" ht="15.75" customHeight="1">
      <c r="E711" s="240"/>
    </row>
    <row r="712" ht="15.75" customHeight="1">
      <c r="E712" s="240"/>
    </row>
    <row r="713" ht="15.75" customHeight="1">
      <c r="E713" s="240"/>
    </row>
    <row r="714" ht="15.75" customHeight="1">
      <c r="E714" s="240"/>
    </row>
    <row r="715" ht="15.75" customHeight="1">
      <c r="E715" s="240"/>
    </row>
    <row r="716" ht="15.75" customHeight="1">
      <c r="E716" s="240"/>
    </row>
    <row r="717" ht="15.75" customHeight="1">
      <c r="E717" s="240"/>
    </row>
    <row r="718" ht="15.75" customHeight="1">
      <c r="E718" s="240"/>
    </row>
    <row r="719" ht="15.75" customHeight="1">
      <c r="E719" s="240"/>
    </row>
    <row r="720" ht="15.75" customHeight="1">
      <c r="E720" s="240"/>
    </row>
    <row r="721" ht="15.75" customHeight="1">
      <c r="E721" s="240"/>
    </row>
    <row r="722" ht="15.75" customHeight="1">
      <c r="E722" s="240"/>
    </row>
    <row r="723" ht="15.75" customHeight="1">
      <c r="E723" s="240"/>
    </row>
    <row r="724" ht="15.75" customHeight="1">
      <c r="E724" s="240"/>
    </row>
    <row r="725" ht="15.75" customHeight="1">
      <c r="E725" s="240"/>
    </row>
    <row r="726" ht="15.75" customHeight="1">
      <c r="E726" s="240"/>
    </row>
    <row r="727" ht="15.75" customHeight="1">
      <c r="E727" s="240"/>
    </row>
    <row r="728" ht="15.75" customHeight="1">
      <c r="E728" s="240"/>
    </row>
    <row r="729" ht="15.75" customHeight="1">
      <c r="E729" s="240"/>
    </row>
    <row r="730" ht="15.75" customHeight="1">
      <c r="E730" s="240"/>
    </row>
    <row r="731" ht="15.75" customHeight="1">
      <c r="E731" s="240"/>
    </row>
    <row r="732" ht="15.75" customHeight="1">
      <c r="E732" s="240"/>
    </row>
    <row r="733" ht="15.75" customHeight="1">
      <c r="E733" s="240"/>
    </row>
    <row r="734" ht="15.75" customHeight="1">
      <c r="E734" s="240"/>
    </row>
    <row r="735" ht="15.75" customHeight="1">
      <c r="E735" s="240"/>
    </row>
    <row r="736" ht="15.75" customHeight="1">
      <c r="E736" s="240"/>
    </row>
    <row r="737" ht="15.75" customHeight="1">
      <c r="E737" s="240"/>
    </row>
    <row r="738" ht="15.75" customHeight="1">
      <c r="E738" s="240"/>
    </row>
    <row r="739" ht="15.75" customHeight="1">
      <c r="E739" s="240"/>
    </row>
    <row r="740" ht="15.75" customHeight="1">
      <c r="E740" s="240"/>
    </row>
    <row r="741" ht="15.75" customHeight="1">
      <c r="E741" s="240"/>
    </row>
    <row r="742" ht="15.75" customHeight="1">
      <c r="E742" s="240"/>
    </row>
    <row r="743" ht="15.75" customHeight="1">
      <c r="E743" s="240"/>
    </row>
    <row r="744" ht="15.75" customHeight="1">
      <c r="E744" s="240"/>
    </row>
    <row r="745" ht="15.75" customHeight="1">
      <c r="E745" s="240"/>
    </row>
    <row r="746" ht="15.75" customHeight="1">
      <c r="E746" s="240"/>
    </row>
    <row r="747" ht="15.75" customHeight="1">
      <c r="E747" s="240"/>
    </row>
    <row r="748" ht="15.75" customHeight="1">
      <c r="E748" s="240"/>
    </row>
    <row r="749" ht="15.75" customHeight="1">
      <c r="E749" s="240"/>
    </row>
    <row r="750" ht="15.75" customHeight="1">
      <c r="E750" s="240"/>
    </row>
    <row r="751" ht="15.75" customHeight="1">
      <c r="E751" s="240"/>
    </row>
    <row r="752" ht="15.75" customHeight="1">
      <c r="E752" s="240"/>
    </row>
    <row r="753" ht="15.75" customHeight="1">
      <c r="E753" s="240"/>
    </row>
    <row r="754" ht="15.75" customHeight="1">
      <c r="E754" s="240"/>
    </row>
    <row r="755" ht="15.75" customHeight="1">
      <c r="E755" s="240"/>
    </row>
    <row r="756" ht="15.75" customHeight="1">
      <c r="E756" s="240"/>
    </row>
    <row r="757" ht="15.75" customHeight="1">
      <c r="E757" s="240"/>
    </row>
    <row r="758" ht="15.75" customHeight="1">
      <c r="E758" s="240"/>
    </row>
    <row r="759" ht="15.75" customHeight="1">
      <c r="E759" s="240"/>
    </row>
    <row r="760" ht="15.75" customHeight="1">
      <c r="E760" s="240"/>
    </row>
    <row r="761" ht="15.75" customHeight="1">
      <c r="E761" s="240"/>
    </row>
    <row r="762" ht="15.75" customHeight="1">
      <c r="E762" s="240"/>
    </row>
    <row r="763" ht="15.75" customHeight="1">
      <c r="E763" s="240"/>
    </row>
    <row r="764" ht="15.75" customHeight="1">
      <c r="E764" s="240"/>
    </row>
    <row r="765" ht="15.75" customHeight="1">
      <c r="E765" s="240"/>
    </row>
    <row r="766" ht="15.75" customHeight="1">
      <c r="E766" s="240"/>
    </row>
    <row r="767" ht="15.75" customHeight="1">
      <c r="E767" s="240"/>
    </row>
    <row r="768" ht="15.75" customHeight="1">
      <c r="E768" s="240"/>
    </row>
    <row r="769" ht="15.75" customHeight="1">
      <c r="E769" s="240"/>
    </row>
    <row r="770" ht="15.75" customHeight="1">
      <c r="E770" s="240"/>
    </row>
    <row r="771" ht="15.75" customHeight="1">
      <c r="E771" s="240"/>
    </row>
    <row r="772" ht="15.75" customHeight="1">
      <c r="E772" s="240"/>
    </row>
    <row r="773" ht="15.75" customHeight="1">
      <c r="E773" s="240"/>
    </row>
    <row r="774" ht="15.75" customHeight="1">
      <c r="E774" s="240"/>
    </row>
    <row r="775" ht="15.75" customHeight="1">
      <c r="E775" s="240"/>
    </row>
    <row r="776" ht="15.75" customHeight="1">
      <c r="E776" s="240"/>
    </row>
    <row r="777" ht="15.75" customHeight="1">
      <c r="E777" s="240"/>
    </row>
    <row r="778" ht="15.75" customHeight="1">
      <c r="E778" s="240"/>
    </row>
    <row r="779" ht="15.75" customHeight="1">
      <c r="E779" s="240"/>
    </row>
    <row r="780" ht="15.75" customHeight="1">
      <c r="E780" s="240"/>
    </row>
    <row r="781" ht="15.75" customHeight="1">
      <c r="E781" s="240"/>
    </row>
    <row r="782" ht="15.75" customHeight="1">
      <c r="E782" s="240"/>
    </row>
    <row r="783" ht="15.75" customHeight="1">
      <c r="E783" s="240"/>
    </row>
    <row r="784" ht="15.75" customHeight="1">
      <c r="E784" s="240"/>
    </row>
    <row r="785" ht="15.75" customHeight="1">
      <c r="E785" s="240"/>
    </row>
    <row r="786" ht="15.75" customHeight="1">
      <c r="E786" s="240"/>
    </row>
    <row r="787" ht="15.75" customHeight="1">
      <c r="E787" s="240"/>
    </row>
    <row r="788" ht="15.75" customHeight="1">
      <c r="E788" s="240"/>
    </row>
    <row r="789" ht="15.75" customHeight="1">
      <c r="E789" s="240"/>
    </row>
    <row r="790" ht="15.75" customHeight="1">
      <c r="E790" s="240"/>
    </row>
    <row r="791" ht="15.75" customHeight="1">
      <c r="E791" s="240"/>
    </row>
    <row r="792" ht="15.75" customHeight="1">
      <c r="E792" s="240"/>
    </row>
    <row r="793" ht="15.75" customHeight="1">
      <c r="E793" s="240"/>
    </row>
    <row r="794" ht="15.75" customHeight="1">
      <c r="E794" s="240"/>
    </row>
    <row r="795" ht="15.75" customHeight="1">
      <c r="E795" s="240"/>
    </row>
    <row r="796" ht="15.75" customHeight="1">
      <c r="E796" s="240"/>
    </row>
    <row r="797" ht="15.75" customHeight="1">
      <c r="E797" s="240"/>
    </row>
    <row r="798" ht="15.75" customHeight="1">
      <c r="E798" s="240"/>
    </row>
    <row r="799" ht="15.75" customHeight="1">
      <c r="E799" s="240"/>
    </row>
    <row r="800" ht="15.75" customHeight="1">
      <c r="E800" s="240"/>
    </row>
    <row r="801" ht="15.75" customHeight="1">
      <c r="E801" s="240"/>
    </row>
    <row r="802" ht="15.75" customHeight="1">
      <c r="E802" s="240"/>
    </row>
    <row r="803" ht="15.75" customHeight="1">
      <c r="E803" s="240"/>
    </row>
    <row r="804" ht="15.75" customHeight="1">
      <c r="E804" s="240"/>
    </row>
    <row r="805" ht="15.75" customHeight="1">
      <c r="E805" s="240"/>
    </row>
    <row r="806" ht="15.75" customHeight="1">
      <c r="E806" s="240"/>
    </row>
    <row r="807" ht="15.75" customHeight="1">
      <c r="E807" s="240"/>
    </row>
    <row r="808" ht="15.75" customHeight="1">
      <c r="E808" s="240"/>
    </row>
    <row r="809" ht="15.75" customHeight="1">
      <c r="E809" s="240"/>
    </row>
    <row r="810" ht="15.75" customHeight="1">
      <c r="E810" s="240"/>
    </row>
    <row r="811" ht="15.75" customHeight="1">
      <c r="E811" s="240"/>
    </row>
    <row r="812" ht="15.75" customHeight="1">
      <c r="E812" s="240"/>
    </row>
    <row r="813" ht="15.75" customHeight="1">
      <c r="E813" s="240"/>
    </row>
    <row r="814" ht="15.75" customHeight="1">
      <c r="E814" s="240"/>
    </row>
    <row r="815" ht="15.75" customHeight="1">
      <c r="E815" s="240"/>
    </row>
    <row r="816" ht="15.75" customHeight="1">
      <c r="E816" s="240"/>
    </row>
    <row r="817" ht="15.75" customHeight="1">
      <c r="E817" s="240"/>
    </row>
    <row r="818" ht="15.75" customHeight="1">
      <c r="E818" s="240"/>
    </row>
    <row r="819" ht="15.75" customHeight="1">
      <c r="E819" s="240"/>
    </row>
    <row r="820" ht="15.75" customHeight="1">
      <c r="E820" s="240"/>
    </row>
    <row r="821" ht="15.75" customHeight="1">
      <c r="E821" s="240"/>
    </row>
    <row r="822" ht="15.75" customHeight="1">
      <c r="E822" s="240"/>
    </row>
    <row r="823" ht="15.75" customHeight="1">
      <c r="E823" s="240"/>
    </row>
    <row r="824" ht="15.75" customHeight="1">
      <c r="E824" s="240"/>
    </row>
    <row r="825" ht="15.75" customHeight="1">
      <c r="E825" s="240"/>
    </row>
    <row r="826" ht="15.75" customHeight="1">
      <c r="E826" s="240"/>
    </row>
    <row r="827" ht="15.75" customHeight="1">
      <c r="E827" s="240"/>
    </row>
    <row r="828" ht="15.75" customHeight="1">
      <c r="E828" s="240"/>
    </row>
    <row r="829" ht="15.75" customHeight="1">
      <c r="E829" s="240"/>
    </row>
    <row r="830" ht="15.75" customHeight="1">
      <c r="E830" s="240"/>
    </row>
    <row r="831" ht="15.75" customHeight="1">
      <c r="E831" s="240"/>
    </row>
    <row r="832" ht="15.75" customHeight="1">
      <c r="E832" s="240"/>
    </row>
    <row r="833" ht="15.75" customHeight="1">
      <c r="E833" s="240"/>
    </row>
    <row r="834" ht="15.75" customHeight="1">
      <c r="E834" s="240"/>
    </row>
    <row r="835" ht="15.75" customHeight="1">
      <c r="E835" s="240"/>
    </row>
    <row r="836" ht="15.75" customHeight="1">
      <c r="E836" s="240"/>
    </row>
    <row r="837" ht="15.75" customHeight="1">
      <c r="E837" s="240"/>
    </row>
    <row r="838" ht="15.75" customHeight="1">
      <c r="E838" s="240"/>
    </row>
    <row r="839" ht="15.75" customHeight="1">
      <c r="E839" s="240"/>
    </row>
    <row r="840" ht="15.75" customHeight="1">
      <c r="E840" s="240"/>
    </row>
    <row r="841" ht="15.75" customHeight="1">
      <c r="E841" s="240"/>
    </row>
    <row r="842" ht="15.75" customHeight="1">
      <c r="E842" s="240"/>
    </row>
    <row r="843" ht="15.75" customHeight="1">
      <c r="E843" s="240"/>
    </row>
    <row r="844" ht="15.75" customHeight="1">
      <c r="E844" s="240"/>
    </row>
    <row r="845" ht="15.75" customHeight="1">
      <c r="E845" s="240"/>
    </row>
    <row r="846" ht="15.75" customHeight="1">
      <c r="E846" s="240"/>
    </row>
    <row r="847" ht="15.75" customHeight="1">
      <c r="E847" s="240"/>
    </row>
    <row r="848" ht="15.75" customHeight="1">
      <c r="E848" s="240"/>
    </row>
    <row r="849" ht="15.75" customHeight="1">
      <c r="E849" s="240"/>
    </row>
    <row r="850" ht="15.75" customHeight="1">
      <c r="E850" s="240"/>
    </row>
    <row r="851" ht="15.75" customHeight="1">
      <c r="E851" s="240"/>
    </row>
    <row r="852" ht="15.75" customHeight="1">
      <c r="E852" s="240"/>
    </row>
    <row r="853" ht="15.75" customHeight="1">
      <c r="E853" s="240"/>
    </row>
    <row r="854" ht="15.75" customHeight="1">
      <c r="E854" s="240"/>
    </row>
    <row r="855" ht="15.75" customHeight="1">
      <c r="E855" s="240"/>
    </row>
    <row r="856" ht="15.75" customHeight="1">
      <c r="E856" s="240"/>
    </row>
    <row r="857" ht="15.75" customHeight="1">
      <c r="E857" s="240"/>
    </row>
    <row r="858" ht="15.75" customHeight="1">
      <c r="E858" s="240"/>
    </row>
    <row r="859" ht="15.75" customHeight="1">
      <c r="E859" s="240"/>
    </row>
    <row r="860" ht="15.75" customHeight="1">
      <c r="E860" s="240"/>
    </row>
    <row r="861" ht="15.75" customHeight="1">
      <c r="E861" s="240"/>
    </row>
    <row r="862" ht="15.75" customHeight="1">
      <c r="E862" s="240"/>
    </row>
    <row r="863" ht="15.75" customHeight="1">
      <c r="E863" s="240"/>
    </row>
    <row r="864" ht="15.75" customHeight="1">
      <c r="E864" s="240"/>
    </row>
    <row r="865" ht="15.75" customHeight="1">
      <c r="E865" s="240"/>
    </row>
    <row r="866" ht="15.75" customHeight="1">
      <c r="E866" s="240"/>
    </row>
    <row r="867" ht="15.75" customHeight="1">
      <c r="E867" s="240"/>
    </row>
    <row r="868" ht="15.75" customHeight="1">
      <c r="E868" s="240"/>
    </row>
    <row r="869" ht="15.75" customHeight="1">
      <c r="E869" s="240"/>
    </row>
    <row r="870" ht="15.75" customHeight="1">
      <c r="E870" s="240"/>
    </row>
    <row r="871" ht="15.75" customHeight="1">
      <c r="E871" s="240"/>
    </row>
    <row r="872" ht="15.75" customHeight="1">
      <c r="E872" s="240"/>
    </row>
    <row r="873" ht="15.75" customHeight="1">
      <c r="E873" s="240"/>
    </row>
    <row r="874" ht="15.75" customHeight="1">
      <c r="E874" s="240"/>
    </row>
    <row r="875" ht="15.75" customHeight="1">
      <c r="E875" s="240"/>
    </row>
    <row r="876" ht="15.75" customHeight="1">
      <c r="E876" s="240"/>
    </row>
    <row r="877" ht="15.75" customHeight="1">
      <c r="E877" s="240"/>
    </row>
    <row r="878" ht="15.75" customHeight="1">
      <c r="E878" s="240"/>
    </row>
    <row r="879" ht="15.75" customHeight="1">
      <c r="E879" s="240"/>
    </row>
    <row r="880" ht="15.75" customHeight="1">
      <c r="E880" s="240"/>
    </row>
    <row r="881" ht="15.75" customHeight="1">
      <c r="E881" s="240"/>
    </row>
    <row r="882" ht="15.75" customHeight="1">
      <c r="E882" s="240"/>
    </row>
    <row r="883" ht="15.75" customHeight="1">
      <c r="E883" s="240"/>
    </row>
    <row r="884" ht="15.75" customHeight="1">
      <c r="E884" s="240"/>
    </row>
    <row r="885" ht="15.75" customHeight="1">
      <c r="E885" s="240"/>
    </row>
    <row r="886" ht="15.75" customHeight="1">
      <c r="E886" s="240"/>
    </row>
    <row r="887" ht="15.75" customHeight="1">
      <c r="E887" s="240"/>
    </row>
    <row r="888" ht="15.75" customHeight="1">
      <c r="E888" s="240"/>
    </row>
    <row r="889" ht="15.75" customHeight="1">
      <c r="E889" s="240"/>
    </row>
    <row r="890" ht="15.75" customHeight="1">
      <c r="E890" s="240"/>
    </row>
    <row r="891" ht="15.75" customHeight="1">
      <c r="E891" s="240"/>
    </row>
    <row r="892" ht="15.75" customHeight="1">
      <c r="E892" s="240"/>
    </row>
    <row r="893" ht="15.75" customHeight="1">
      <c r="E893" s="240"/>
    </row>
    <row r="894" ht="15.75" customHeight="1">
      <c r="E894" s="240"/>
    </row>
    <row r="895" ht="15.75" customHeight="1">
      <c r="E895" s="240"/>
    </row>
    <row r="896" ht="15.75" customHeight="1">
      <c r="E896" s="240"/>
    </row>
    <row r="897" ht="15.75" customHeight="1">
      <c r="E897" s="240"/>
    </row>
    <row r="898" ht="15.75" customHeight="1">
      <c r="E898" s="240"/>
    </row>
    <row r="899" ht="15.75" customHeight="1">
      <c r="E899" s="240"/>
    </row>
    <row r="900" ht="15.75" customHeight="1">
      <c r="E900" s="240"/>
    </row>
    <row r="901" ht="15.75" customHeight="1">
      <c r="E901" s="240"/>
    </row>
    <row r="902" ht="15.75" customHeight="1">
      <c r="E902" s="240"/>
    </row>
    <row r="903" ht="15.75" customHeight="1">
      <c r="E903" s="240"/>
    </row>
    <row r="904" ht="15.75" customHeight="1">
      <c r="E904" s="240"/>
    </row>
    <row r="905" ht="15.75" customHeight="1">
      <c r="E905" s="240"/>
    </row>
    <row r="906" ht="15.75" customHeight="1">
      <c r="E906" s="240"/>
    </row>
    <row r="907" ht="15.75" customHeight="1">
      <c r="E907" s="240"/>
    </row>
    <row r="908" ht="15.75" customHeight="1">
      <c r="E908" s="240"/>
    </row>
    <row r="909" ht="15.75" customHeight="1">
      <c r="E909" s="240"/>
    </row>
    <row r="910" ht="15.75" customHeight="1">
      <c r="E910" s="240"/>
    </row>
    <row r="911" ht="15.75" customHeight="1">
      <c r="E911" s="240"/>
    </row>
    <row r="912" ht="15.75" customHeight="1">
      <c r="E912" s="240"/>
    </row>
    <row r="913" ht="15.75" customHeight="1">
      <c r="E913" s="240"/>
    </row>
    <row r="914" ht="15.75" customHeight="1">
      <c r="E914" s="240"/>
    </row>
    <row r="915" ht="15.75" customHeight="1">
      <c r="E915" s="240"/>
    </row>
    <row r="916" ht="15.75" customHeight="1">
      <c r="E916" s="240"/>
    </row>
    <row r="917" ht="15.75" customHeight="1">
      <c r="E917" s="240"/>
    </row>
    <row r="918" ht="15.75" customHeight="1">
      <c r="E918" s="240"/>
    </row>
    <row r="919" ht="15.75" customHeight="1">
      <c r="E919" s="240"/>
    </row>
    <row r="920" ht="15.75" customHeight="1">
      <c r="E920" s="240"/>
    </row>
    <row r="921" ht="15.75" customHeight="1">
      <c r="E921" s="240"/>
    </row>
    <row r="922" ht="15.75" customHeight="1">
      <c r="E922" s="240"/>
    </row>
    <row r="923" ht="15.75" customHeight="1">
      <c r="E923" s="240"/>
    </row>
    <row r="924" ht="15.75" customHeight="1">
      <c r="E924" s="240"/>
    </row>
    <row r="925" ht="15.75" customHeight="1">
      <c r="E925" s="240"/>
    </row>
    <row r="926" ht="15.75" customHeight="1">
      <c r="E926" s="240"/>
    </row>
    <row r="927" ht="15.75" customHeight="1">
      <c r="E927" s="240"/>
    </row>
    <row r="928" ht="15.75" customHeight="1">
      <c r="E928" s="240"/>
    </row>
    <row r="929" ht="15.75" customHeight="1">
      <c r="E929" s="240"/>
    </row>
    <row r="930" ht="15.75" customHeight="1">
      <c r="E930" s="240"/>
    </row>
    <row r="931" ht="15.75" customHeight="1">
      <c r="E931" s="240"/>
    </row>
    <row r="932" ht="15.75" customHeight="1">
      <c r="E932" s="240"/>
    </row>
    <row r="933" ht="15.75" customHeight="1">
      <c r="E933" s="240"/>
    </row>
    <row r="934" ht="15.75" customHeight="1">
      <c r="E934" s="240"/>
    </row>
    <row r="935" ht="15.75" customHeight="1">
      <c r="E935" s="240"/>
    </row>
    <row r="936" ht="15.75" customHeight="1">
      <c r="E936" s="240"/>
    </row>
    <row r="937" ht="15.75" customHeight="1">
      <c r="E937" s="240"/>
    </row>
    <row r="938" ht="15.75" customHeight="1">
      <c r="E938" s="240"/>
    </row>
    <row r="939" ht="15.75" customHeight="1">
      <c r="E939" s="240"/>
    </row>
    <row r="940" ht="15.75" customHeight="1">
      <c r="E940" s="240"/>
    </row>
    <row r="941" ht="15.75" customHeight="1">
      <c r="E941" s="240"/>
    </row>
    <row r="942" ht="15.75" customHeight="1">
      <c r="E942" s="240"/>
    </row>
    <row r="943" ht="15.75" customHeight="1">
      <c r="E943" s="240"/>
    </row>
    <row r="944" ht="15.75" customHeight="1">
      <c r="E944" s="240"/>
    </row>
    <row r="945" ht="15.75" customHeight="1">
      <c r="E945" s="240"/>
    </row>
    <row r="946" ht="15.75" customHeight="1">
      <c r="E946" s="240"/>
    </row>
    <row r="947" ht="15.75" customHeight="1">
      <c r="E947" s="240"/>
    </row>
    <row r="948" ht="15.75" customHeight="1">
      <c r="E948" s="240"/>
    </row>
    <row r="949" ht="15.75" customHeight="1">
      <c r="E949" s="240"/>
    </row>
    <row r="950" ht="15.75" customHeight="1">
      <c r="E950" s="240"/>
    </row>
    <row r="951" ht="15.75" customHeight="1">
      <c r="E951" s="240"/>
    </row>
    <row r="952" ht="15.75" customHeight="1">
      <c r="E952" s="240"/>
    </row>
    <row r="953" ht="15.75" customHeight="1">
      <c r="E953" s="240"/>
    </row>
    <row r="954" ht="15.75" customHeight="1">
      <c r="E954" s="240"/>
    </row>
    <row r="955" ht="15.75" customHeight="1">
      <c r="E955" s="240"/>
    </row>
    <row r="956" ht="15.75" customHeight="1">
      <c r="E956" s="240"/>
    </row>
    <row r="957" ht="15.75" customHeight="1">
      <c r="E957" s="240"/>
    </row>
    <row r="958" ht="15.75" customHeight="1">
      <c r="E958" s="240"/>
    </row>
    <row r="959" ht="15.75" customHeight="1">
      <c r="E959" s="240"/>
    </row>
    <row r="960" ht="15.75" customHeight="1">
      <c r="E960" s="240"/>
    </row>
    <row r="961" ht="15.75" customHeight="1">
      <c r="E961" s="240"/>
    </row>
    <row r="962" ht="15.75" customHeight="1">
      <c r="E962" s="240"/>
    </row>
    <row r="963" ht="15.75" customHeight="1">
      <c r="E963" s="240"/>
    </row>
    <row r="964" ht="15.75" customHeight="1">
      <c r="E964" s="240"/>
    </row>
    <row r="965" ht="15.75" customHeight="1">
      <c r="E965" s="240"/>
    </row>
    <row r="966" ht="15.75" customHeight="1">
      <c r="E966" s="240"/>
    </row>
    <row r="967" ht="15.75" customHeight="1">
      <c r="E967" s="240"/>
    </row>
    <row r="968" ht="15.75" customHeight="1">
      <c r="E968" s="240"/>
    </row>
    <row r="969" ht="15.75" customHeight="1">
      <c r="E969" s="240"/>
    </row>
    <row r="970" ht="15.75" customHeight="1">
      <c r="E970" s="240"/>
    </row>
    <row r="971" ht="15.75" customHeight="1">
      <c r="E971" s="240"/>
    </row>
    <row r="972" ht="15.75" customHeight="1">
      <c r="E972" s="240"/>
    </row>
    <row r="973" ht="15.75" customHeight="1">
      <c r="E973" s="240"/>
    </row>
    <row r="974" ht="15.75" customHeight="1">
      <c r="E974" s="240"/>
    </row>
    <row r="975" ht="15.75" customHeight="1">
      <c r="E975" s="240"/>
    </row>
    <row r="976" ht="15.75" customHeight="1">
      <c r="E976" s="240"/>
    </row>
    <row r="977" ht="15.75" customHeight="1">
      <c r="E977" s="240"/>
    </row>
    <row r="978" ht="15.75" customHeight="1">
      <c r="E978" s="240"/>
    </row>
    <row r="979" ht="15.75" customHeight="1">
      <c r="E979" s="240"/>
    </row>
    <row r="980" ht="15.75" customHeight="1">
      <c r="E980" s="240"/>
    </row>
    <row r="981" ht="15.75" customHeight="1">
      <c r="E981" s="240"/>
    </row>
    <row r="982" ht="15.75" customHeight="1">
      <c r="E982" s="240"/>
    </row>
    <row r="983" ht="15.75" customHeight="1">
      <c r="E983" s="240"/>
    </row>
    <row r="984" ht="15.75" customHeight="1">
      <c r="E984" s="240"/>
    </row>
    <row r="985" ht="15.75" customHeight="1">
      <c r="E985" s="240"/>
    </row>
    <row r="986" ht="15.75" customHeight="1">
      <c r="E986" s="240"/>
    </row>
    <row r="987" ht="15.75" customHeight="1">
      <c r="E987" s="240"/>
    </row>
    <row r="988" ht="15.75" customHeight="1">
      <c r="E988" s="240"/>
    </row>
    <row r="989" ht="15.75" customHeight="1">
      <c r="E989" s="240"/>
    </row>
    <row r="990" ht="15.75" customHeight="1">
      <c r="E990" s="240"/>
    </row>
    <row r="991" ht="15.75" customHeight="1">
      <c r="E991" s="240"/>
    </row>
    <row r="992" ht="15.75" customHeight="1">
      <c r="E992" s="240"/>
    </row>
    <row r="993" ht="15.75" customHeight="1">
      <c r="E993" s="240"/>
    </row>
    <row r="994" ht="15.75" customHeight="1">
      <c r="E994" s="240"/>
    </row>
    <row r="995" ht="15.75" customHeight="1">
      <c r="E995" s="240"/>
    </row>
    <row r="996" ht="15.75" customHeight="1">
      <c r="E996" s="240"/>
    </row>
    <row r="997" ht="15.75" customHeight="1">
      <c r="E997" s="240"/>
    </row>
    <row r="998" ht="15.75" customHeight="1">
      <c r="E998" s="240"/>
    </row>
    <row r="999" ht="15.75" customHeight="1">
      <c r="E999" s="240"/>
    </row>
    <row r="1000" ht="15.75" customHeight="1">
      <c r="E1000" s="240"/>
    </row>
  </sheetData>
  <mergeCells count="24">
    <mergeCell ref="A6:A12"/>
    <mergeCell ref="A13:A21"/>
    <mergeCell ref="A3:A5"/>
    <mergeCell ref="G3:G5"/>
    <mergeCell ref="H3:H5"/>
    <mergeCell ref="I3:I5"/>
    <mergeCell ref="J3:J5"/>
    <mergeCell ref="G6:G12"/>
    <mergeCell ref="J6:J12"/>
    <mergeCell ref="H25:H31"/>
    <mergeCell ref="I25:I31"/>
    <mergeCell ref="G34:G42"/>
    <mergeCell ref="H34:H42"/>
    <mergeCell ref="I34:I42"/>
    <mergeCell ref="J34:J42"/>
    <mergeCell ref="E46:E54"/>
    <mergeCell ref="H6:H12"/>
    <mergeCell ref="I6:I12"/>
    <mergeCell ref="G13:G21"/>
    <mergeCell ref="H13:H21"/>
    <mergeCell ref="I13:I21"/>
    <mergeCell ref="J13:J21"/>
    <mergeCell ref="G25:G31"/>
    <mergeCell ref="J25:J31"/>
  </mergeCells>
  <printOptions/>
  <pageMargins bottom="1.0" footer="0.0" header="0.0" left="0.75" right="0.75" top="1.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0"/>
    <col customWidth="1" min="2" max="2" width="33.0"/>
    <col customWidth="1" min="3" max="3" width="19.22"/>
    <col customWidth="1" min="4" max="26" width="9.0"/>
  </cols>
  <sheetData>
    <row r="1" ht="15.75" customHeight="1">
      <c r="C1" s="240"/>
      <c r="E1" s="3"/>
    </row>
    <row r="2" ht="15.75" customHeight="1">
      <c r="C2" s="240"/>
      <c r="E2" s="3"/>
    </row>
    <row r="3" ht="15.75" customHeight="1">
      <c r="C3" s="240"/>
      <c r="E3" s="3"/>
    </row>
    <row r="4" ht="15.75" customHeight="1">
      <c r="C4" s="240"/>
      <c r="E4" s="3"/>
    </row>
    <row r="5" ht="15.75" customHeight="1">
      <c r="C5" s="240" t="s">
        <v>80</v>
      </c>
      <c r="E5" s="3" t="s">
        <v>770</v>
      </c>
    </row>
    <row r="6" ht="15.75" customHeight="1">
      <c r="C6" s="240"/>
      <c r="E6" s="3"/>
    </row>
    <row r="7" ht="15.75" customHeight="1">
      <c r="B7" s="220" t="s">
        <v>936</v>
      </c>
      <c r="C7" s="240">
        <v>90000.0</v>
      </c>
      <c r="E7" s="241">
        <f>'BO KHO TOSTADA'!H42</f>
        <v>0.3</v>
      </c>
    </row>
    <row r="8" ht="15.75" customHeight="1">
      <c r="C8" s="240"/>
      <c r="E8" s="241"/>
    </row>
    <row r="9" ht="15.75" customHeight="1">
      <c r="B9" s="220" t="s">
        <v>937</v>
      </c>
      <c r="C9" s="240"/>
      <c r="E9" s="241"/>
    </row>
    <row r="10" ht="15.75" customHeight="1">
      <c r="C10" s="240"/>
      <c r="E10" s="241"/>
    </row>
    <row r="11" ht="15.75" customHeight="1">
      <c r="B11" s="220" t="s">
        <v>938</v>
      </c>
      <c r="C11" s="240"/>
      <c r="E11" s="241"/>
    </row>
    <row r="12" ht="15.75" customHeight="1">
      <c r="C12" s="240"/>
      <c r="E12" s="241"/>
    </row>
    <row r="13" ht="15.75" customHeight="1">
      <c r="B13" s="220" t="s">
        <v>939</v>
      </c>
      <c r="C13" s="240"/>
      <c r="E13" s="241"/>
    </row>
    <row r="14" ht="15.75" customHeight="1">
      <c r="C14" s="240"/>
      <c r="E14" s="241"/>
    </row>
    <row r="15" ht="15.75" customHeight="1">
      <c r="B15" s="220" t="s">
        <v>921</v>
      </c>
      <c r="C15" s="240">
        <v>280000.0</v>
      </c>
      <c r="E15" s="241">
        <f>'GIA CAY'!H20</f>
        <v>0.3</v>
      </c>
    </row>
    <row r="16" ht="15.75" customHeight="1">
      <c r="C16" s="240"/>
      <c r="E16" s="241"/>
    </row>
    <row r="17" ht="15.75" customHeight="1">
      <c r="B17" s="220" t="s">
        <v>940</v>
      </c>
      <c r="C17" s="242">
        <v>90000.0</v>
      </c>
      <c r="E17" s="241"/>
    </row>
    <row r="18" ht="15.75" customHeight="1">
      <c r="C18" s="240"/>
      <c r="E18" s="3"/>
    </row>
    <row r="19" ht="15.75" customHeight="1">
      <c r="C19" s="240"/>
      <c r="E19" s="3"/>
    </row>
    <row r="20" ht="15.75" customHeight="1">
      <c r="C20" s="240"/>
      <c r="E20" s="3"/>
    </row>
    <row r="21" ht="15.75" customHeight="1">
      <c r="C21" s="240"/>
      <c r="E21" s="3"/>
    </row>
    <row r="22" ht="15.75" customHeight="1">
      <c r="C22" s="240"/>
      <c r="E22" s="3"/>
    </row>
    <row r="23" ht="15.75" customHeight="1">
      <c r="C23" s="240"/>
      <c r="E23" s="3"/>
    </row>
    <row r="24" ht="15.75" customHeight="1">
      <c r="C24" s="240"/>
      <c r="E24" s="3"/>
    </row>
    <row r="25" ht="15.75" customHeight="1">
      <c r="C25" s="240"/>
      <c r="E25" s="3"/>
    </row>
    <row r="26" ht="15.75" customHeight="1">
      <c r="C26" s="240"/>
      <c r="E26" s="3"/>
    </row>
    <row r="27" ht="15.75" customHeight="1">
      <c r="C27" s="240"/>
      <c r="E27" s="3"/>
    </row>
    <row r="28" ht="15.75" customHeight="1">
      <c r="C28" s="240"/>
      <c r="E28" s="3"/>
    </row>
    <row r="29" ht="15.75" customHeight="1">
      <c r="C29" s="240"/>
      <c r="E29" s="3"/>
    </row>
    <row r="30" ht="15.75" customHeight="1">
      <c r="C30" s="240"/>
      <c r="E30" s="3"/>
    </row>
    <row r="31" ht="15.75" customHeight="1">
      <c r="C31" s="240"/>
      <c r="E31" s="3"/>
    </row>
    <row r="32" ht="15.75" customHeight="1">
      <c r="C32" s="240"/>
      <c r="E32" s="3"/>
    </row>
    <row r="33" ht="15.75" customHeight="1">
      <c r="C33" s="240"/>
      <c r="E33" s="3"/>
    </row>
    <row r="34" ht="15.75" customHeight="1">
      <c r="C34" s="240"/>
      <c r="E34" s="3"/>
    </row>
    <row r="35" ht="15.75" customHeight="1">
      <c r="C35" s="240"/>
      <c r="E35" s="3"/>
    </row>
    <row r="36" ht="15.75" customHeight="1">
      <c r="C36" s="240"/>
      <c r="E36" s="3"/>
    </row>
    <row r="37" ht="15.75" customHeight="1">
      <c r="C37" s="240"/>
      <c r="E37" s="3"/>
    </row>
    <row r="38" ht="15.75" customHeight="1">
      <c r="C38" s="240"/>
      <c r="E38" s="3"/>
    </row>
    <row r="39" ht="15.75" customHeight="1">
      <c r="C39" s="240"/>
      <c r="E39" s="3"/>
    </row>
    <row r="40" ht="15.75" customHeight="1">
      <c r="C40" s="240"/>
      <c r="E40" s="3"/>
    </row>
    <row r="41" ht="15.75" customHeight="1">
      <c r="C41" s="240"/>
      <c r="E41" s="3"/>
    </row>
    <row r="42" ht="15.75" customHeight="1">
      <c r="C42" s="240"/>
      <c r="E42" s="3"/>
    </row>
    <row r="43" ht="15.75" customHeight="1">
      <c r="C43" s="240"/>
      <c r="E43" s="3"/>
    </row>
    <row r="44" ht="15.75" customHeight="1">
      <c r="C44" s="240"/>
      <c r="E44" s="3"/>
    </row>
    <row r="45" ht="15.75" customHeight="1">
      <c r="C45" s="240"/>
      <c r="E45" s="3"/>
    </row>
    <row r="46" ht="15.75" customHeight="1">
      <c r="C46" s="240"/>
      <c r="E46" s="3"/>
    </row>
    <row r="47" ht="15.75" customHeight="1">
      <c r="C47" s="240"/>
      <c r="E47" s="3"/>
    </row>
    <row r="48" ht="15.75" customHeight="1">
      <c r="C48" s="240"/>
      <c r="E48" s="3"/>
    </row>
    <row r="49" ht="15.75" customHeight="1">
      <c r="C49" s="240"/>
      <c r="E49" s="3"/>
    </row>
    <row r="50" ht="15.75" customHeight="1">
      <c r="C50" s="240"/>
      <c r="E50" s="3"/>
    </row>
    <row r="51" ht="15.75" customHeight="1">
      <c r="C51" s="240"/>
      <c r="E51" s="3"/>
    </row>
    <row r="52" ht="15.75" customHeight="1">
      <c r="C52" s="240"/>
      <c r="E52" s="3"/>
    </row>
    <row r="53" ht="15.75" customHeight="1">
      <c r="C53" s="240"/>
      <c r="E53" s="3"/>
    </row>
    <row r="54" ht="15.75" customHeight="1">
      <c r="C54" s="240"/>
      <c r="E54" s="3"/>
    </row>
    <row r="55" ht="15.75" customHeight="1">
      <c r="C55" s="240"/>
      <c r="E55" s="3"/>
    </row>
    <row r="56" ht="15.75" customHeight="1">
      <c r="C56" s="240"/>
      <c r="E56" s="3"/>
    </row>
    <row r="57" ht="15.75" customHeight="1">
      <c r="C57" s="240"/>
      <c r="E57" s="3"/>
    </row>
    <row r="58" ht="15.75" customHeight="1">
      <c r="C58" s="240"/>
      <c r="E58" s="3"/>
    </row>
    <row r="59" ht="15.75" customHeight="1">
      <c r="C59" s="240"/>
      <c r="E59" s="3"/>
    </row>
    <row r="60" ht="15.75" customHeight="1">
      <c r="C60" s="240"/>
      <c r="E60" s="3"/>
    </row>
    <row r="61" ht="15.75" customHeight="1">
      <c r="C61" s="240"/>
      <c r="E61" s="3"/>
    </row>
    <row r="62" ht="15.75" customHeight="1">
      <c r="C62" s="240"/>
      <c r="E62" s="3"/>
    </row>
    <row r="63" ht="15.75" customHeight="1">
      <c r="C63" s="240"/>
      <c r="E63" s="3"/>
    </row>
    <row r="64" ht="15.75" customHeight="1">
      <c r="C64" s="240"/>
      <c r="E64" s="3"/>
    </row>
    <row r="65" ht="15.75" customHeight="1">
      <c r="C65" s="240"/>
      <c r="E65" s="3"/>
    </row>
    <row r="66" ht="15.75" customHeight="1">
      <c r="C66" s="240"/>
      <c r="E66" s="3"/>
    </row>
    <row r="67" ht="15.75" customHeight="1">
      <c r="C67" s="240"/>
      <c r="E67" s="3"/>
    </row>
    <row r="68" ht="15.75" customHeight="1">
      <c r="C68" s="240"/>
      <c r="E68" s="3"/>
    </row>
    <row r="69" ht="15.75" customHeight="1">
      <c r="C69" s="240"/>
      <c r="E69" s="3"/>
    </row>
    <row r="70" ht="15.75" customHeight="1">
      <c r="C70" s="240"/>
      <c r="E70" s="3"/>
    </row>
    <row r="71" ht="15.75" customHeight="1">
      <c r="C71" s="240"/>
      <c r="E71" s="3"/>
    </row>
    <row r="72" ht="15.75" customHeight="1">
      <c r="C72" s="240"/>
      <c r="E72" s="3"/>
    </row>
    <row r="73" ht="15.75" customHeight="1">
      <c r="C73" s="240"/>
      <c r="E73" s="3"/>
    </row>
    <row r="74" ht="15.75" customHeight="1">
      <c r="C74" s="240"/>
      <c r="E74" s="3"/>
    </row>
    <row r="75" ht="15.75" customHeight="1">
      <c r="C75" s="240"/>
      <c r="E75" s="3"/>
    </row>
    <row r="76" ht="15.75" customHeight="1">
      <c r="C76" s="240"/>
      <c r="E76" s="3"/>
    </row>
    <row r="77" ht="15.75" customHeight="1">
      <c r="C77" s="240"/>
      <c r="E77" s="3"/>
    </row>
    <row r="78" ht="15.75" customHeight="1">
      <c r="C78" s="240"/>
      <c r="E78" s="3"/>
    </row>
    <row r="79" ht="15.75" customHeight="1">
      <c r="C79" s="240"/>
      <c r="E79" s="3"/>
    </row>
    <row r="80" ht="15.75" customHeight="1">
      <c r="C80" s="240"/>
      <c r="E80" s="3"/>
    </row>
    <row r="81" ht="15.75" customHeight="1">
      <c r="C81" s="240"/>
      <c r="E81" s="3"/>
    </row>
    <row r="82" ht="15.75" customHeight="1">
      <c r="C82" s="240"/>
      <c r="E82" s="3"/>
    </row>
    <row r="83" ht="15.75" customHeight="1">
      <c r="C83" s="240"/>
      <c r="E83" s="3"/>
    </row>
    <row r="84" ht="15.75" customHeight="1">
      <c r="C84" s="240"/>
      <c r="E84" s="3"/>
    </row>
    <row r="85" ht="15.75" customHeight="1">
      <c r="C85" s="240"/>
      <c r="E85" s="3"/>
    </row>
    <row r="86" ht="15.75" customHeight="1">
      <c r="C86" s="240"/>
      <c r="E86" s="3"/>
    </row>
    <row r="87" ht="15.75" customHeight="1">
      <c r="C87" s="240"/>
      <c r="E87" s="3"/>
    </row>
    <row r="88" ht="15.75" customHeight="1">
      <c r="C88" s="240"/>
      <c r="E88" s="3"/>
    </row>
    <row r="89" ht="15.75" customHeight="1">
      <c r="C89" s="240"/>
      <c r="E89" s="3"/>
    </row>
    <row r="90" ht="15.75" customHeight="1">
      <c r="C90" s="240"/>
      <c r="E90" s="3"/>
    </row>
    <row r="91" ht="15.75" customHeight="1">
      <c r="C91" s="240"/>
      <c r="E91" s="3"/>
    </row>
    <row r="92" ht="15.75" customHeight="1">
      <c r="C92" s="240"/>
      <c r="E92" s="3"/>
    </row>
    <row r="93" ht="15.75" customHeight="1">
      <c r="C93" s="240"/>
      <c r="E93" s="3"/>
    </row>
    <row r="94" ht="15.75" customHeight="1">
      <c r="C94" s="240"/>
      <c r="E94" s="3"/>
    </row>
    <row r="95" ht="15.75" customHeight="1">
      <c r="C95" s="240"/>
      <c r="E95" s="3"/>
    </row>
    <row r="96" ht="15.75" customHeight="1">
      <c r="C96" s="240"/>
      <c r="E96" s="3"/>
    </row>
    <row r="97" ht="15.75" customHeight="1">
      <c r="C97" s="240"/>
      <c r="E97" s="3"/>
    </row>
    <row r="98" ht="15.75" customHeight="1">
      <c r="C98" s="240"/>
      <c r="E98" s="3"/>
    </row>
    <row r="99" ht="15.75" customHeight="1">
      <c r="C99" s="240"/>
      <c r="E99" s="3"/>
    </row>
    <row r="100" ht="15.75" customHeight="1">
      <c r="C100" s="240"/>
      <c r="E100" s="3"/>
    </row>
    <row r="101" ht="15.75" customHeight="1">
      <c r="C101" s="240"/>
      <c r="E101" s="3"/>
    </row>
    <row r="102" ht="15.75" customHeight="1">
      <c r="C102" s="240"/>
      <c r="E102" s="3"/>
    </row>
    <row r="103" ht="15.75" customHeight="1">
      <c r="C103" s="240"/>
      <c r="E103" s="3"/>
    </row>
    <row r="104" ht="15.75" customHeight="1">
      <c r="C104" s="240"/>
      <c r="E104" s="3"/>
    </row>
    <row r="105" ht="15.75" customHeight="1">
      <c r="C105" s="240"/>
      <c r="E105" s="3"/>
    </row>
    <row r="106" ht="15.75" customHeight="1">
      <c r="C106" s="240"/>
      <c r="E106" s="3"/>
    </row>
    <row r="107" ht="15.75" customHeight="1">
      <c r="C107" s="240"/>
      <c r="E107" s="3"/>
    </row>
    <row r="108" ht="15.75" customHeight="1">
      <c r="C108" s="240"/>
      <c r="E108" s="3"/>
    </row>
    <row r="109" ht="15.75" customHeight="1">
      <c r="C109" s="240"/>
      <c r="E109" s="3"/>
    </row>
    <row r="110" ht="15.75" customHeight="1">
      <c r="C110" s="240"/>
      <c r="E110" s="3"/>
    </row>
    <row r="111" ht="15.75" customHeight="1">
      <c r="C111" s="240"/>
      <c r="E111" s="3"/>
    </row>
    <row r="112" ht="15.75" customHeight="1">
      <c r="C112" s="240"/>
      <c r="E112" s="3"/>
    </row>
    <row r="113" ht="15.75" customHeight="1">
      <c r="C113" s="240"/>
      <c r="E113" s="3"/>
    </row>
    <row r="114" ht="15.75" customHeight="1">
      <c r="C114" s="240"/>
      <c r="E114" s="3"/>
    </row>
    <row r="115" ht="15.75" customHeight="1">
      <c r="C115" s="240"/>
      <c r="E115" s="3"/>
    </row>
    <row r="116" ht="15.75" customHeight="1">
      <c r="C116" s="240"/>
      <c r="E116" s="3"/>
    </row>
    <row r="117" ht="15.75" customHeight="1">
      <c r="C117" s="240"/>
      <c r="E117" s="3"/>
    </row>
    <row r="118" ht="15.75" customHeight="1">
      <c r="C118" s="240"/>
      <c r="E118" s="3"/>
    </row>
    <row r="119" ht="15.75" customHeight="1">
      <c r="C119" s="240"/>
      <c r="E119" s="3"/>
    </row>
    <row r="120" ht="15.75" customHeight="1">
      <c r="C120" s="240"/>
      <c r="E120" s="3"/>
    </row>
    <row r="121" ht="15.75" customHeight="1">
      <c r="C121" s="240"/>
      <c r="E121" s="3"/>
    </row>
    <row r="122" ht="15.75" customHeight="1">
      <c r="C122" s="240"/>
      <c r="E122" s="3"/>
    </row>
    <row r="123" ht="15.75" customHeight="1">
      <c r="C123" s="240"/>
      <c r="E123" s="3"/>
    </row>
    <row r="124" ht="15.75" customHeight="1">
      <c r="C124" s="240"/>
      <c r="E124" s="3"/>
    </row>
    <row r="125" ht="15.75" customHeight="1">
      <c r="C125" s="240"/>
      <c r="E125" s="3"/>
    </row>
    <row r="126" ht="15.75" customHeight="1">
      <c r="C126" s="240"/>
      <c r="E126" s="3"/>
    </row>
    <row r="127" ht="15.75" customHeight="1">
      <c r="C127" s="240"/>
      <c r="E127" s="3"/>
    </row>
    <row r="128" ht="15.75" customHeight="1">
      <c r="C128" s="240"/>
      <c r="E128" s="3"/>
    </row>
    <row r="129" ht="15.75" customHeight="1">
      <c r="C129" s="240"/>
      <c r="E129" s="3"/>
    </row>
    <row r="130" ht="15.75" customHeight="1">
      <c r="C130" s="240"/>
      <c r="E130" s="3"/>
    </row>
    <row r="131" ht="15.75" customHeight="1">
      <c r="C131" s="240"/>
      <c r="E131" s="3"/>
    </row>
    <row r="132" ht="15.75" customHeight="1">
      <c r="C132" s="240"/>
      <c r="E132" s="3"/>
    </row>
    <row r="133" ht="15.75" customHeight="1">
      <c r="C133" s="240"/>
      <c r="E133" s="3"/>
    </row>
    <row r="134" ht="15.75" customHeight="1">
      <c r="C134" s="240"/>
      <c r="E134" s="3"/>
    </row>
    <row r="135" ht="15.75" customHeight="1">
      <c r="C135" s="240"/>
      <c r="E135" s="3"/>
    </row>
    <row r="136" ht="15.75" customHeight="1">
      <c r="C136" s="240"/>
      <c r="E136" s="3"/>
    </row>
    <row r="137" ht="15.75" customHeight="1">
      <c r="C137" s="240"/>
      <c r="E137" s="3"/>
    </row>
    <row r="138" ht="15.75" customHeight="1">
      <c r="C138" s="240"/>
      <c r="E138" s="3"/>
    </row>
    <row r="139" ht="15.75" customHeight="1">
      <c r="C139" s="240"/>
      <c r="E139" s="3"/>
    </row>
    <row r="140" ht="15.75" customHeight="1">
      <c r="C140" s="240"/>
      <c r="E140" s="3"/>
    </row>
    <row r="141" ht="15.75" customHeight="1">
      <c r="C141" s="240"/>
      <c r="E141" s="3"/>
    </row>
    <row r="142" ht="15.75" customHeight="1">
      <c r="C142" s="240"/>
      <c r="E142" s="3"/>
    </row>
    <row r="143" ht="15.75" customHeight="1">
      <c r="C143" s="240"/>
      <c r="E143" s="3"/>
    </row>
    <row r="144" ht="15.75" customHeight="1">
      <c r="C144" s="240"/>
      <c r="E144" s="3"/>
    </row>
    <row r="145" ht="15.75" customHeight="1">
      <c r="C145" s="240"/>
      <c r="E145" s="3"/>
    </row>
    <row r="146" ht="15.75" customHeight="1">
      <c r="C146" s="240"/>
      <c r="E146" s="3"/>
    </row>
    <row r="147" ht="15.75" customHeight="1">
      <c r="C147" s="240"/>
      <c r="E147" s="3"/>
    </row>
    <row r="148" ht="15.75" customHeight="1">
      <c r="C148" s="240"/>
      <c r="E148" s="3"/>
    </row>
    <row r="149" ht="15.75" customHeight="1">
      <c r="C149" s="240"/>
      <c r="E149" s="3"/>
    </row>
    <row r="150" ht="15.75" customHeight="1">
      <c r="C150" s="240"/>
      <c r="E150" s="3"/>
    </row>
    <row r="151" ht="15.75" customHeight="1">
      <c r="C151" s="240"/>
      <c r="E151" s="3"/>
    </row>
    <row r="152" ht="15.75" customHeight="1">
      <c r="C152" s="240"/>
      <c r="E152" s="3"/>
    </row>
    <row r="153" ht="15.75" customHeight="1">
      <c r="C153" s="240"/>
      <c r="E153" s="3"/>
    </row>
    <row r="154" ht="15.75" customHeight="1">
      <c r="C154" s="240"/>
      <c r="E154" s="3"/>
    </row>
    <row r="155" ht="15.75" customHeight="1">
      <c r="C155" s="240"/>
      <c r="E155" s="3"/>
    </row>
    <row r="156" ht="15.75" customHeight="1">
      <c r="C156" s="240"/>
      <c r="E156" s="3"/>
    </row>
    <row r="157" ht="15.75" customHeight="1">
      <c r="C157" s="240"/>
      <c r="E157" s="3"/>
    </row>
    <row r="158" ht="15.75" customHeight="1">
      <c r="C158" s="240"/>
      <c r="E158" s="3"/>
    </row>
    <row r="159" ht="15.75" customHeight="1">
      <c r="C159" s="240"/>
      <c r="E159" s="3"/>
    </row>
    <row r="160" ht="15.75" customHeight="1">
      <c r="C160" s="240"/>
      <c r="E160" s="3"/>
    </row>
    <row r="161" ht="15.75" customHeight="1">
      <c r="C161" s="240"/>
      <c r="E161" s="3"/>
    </row>
    <row r="162" ht="15.75" customHeight="1">
      <c r="C162" s="240"/>
      <c r="E162" s="3"/>
    </row>
    <row r="163" ht="15.75" customHeight="1">
      <c r="C163" s="240"/>
      <c r="E163" s="3"/>
    </row>
    <row r="164" ht="15.75" customHeight="1">
      <c r="C164" s="240"/>
      <c r="E164" s="3"/>
    </row>
    <row r="165" ht="15.75" customHeight="1">
      <c r="C165" s="240"/>
      <c r="E165" s="3"/>
    </row>
    <row r="166" ht="15.75" customHeight="1">
      <c r="C166" s="240"/>
      <c r="E166" s="3"/>
    </row>
    <row r="167" ht="15.75" customHeight="1">
      <c r="C167" s="240"/>
      <c r="E167" s="3"/>
    </row>
    <row r="168" ht="15.75" customHeight="1">
      <c r="C168" s="240"/>
      <c r="E168" s="3"/>
    </row>
    <row r="169" ht="15.75" customHeight="1">
      <c r="C169" s="240"/>
      <c r="E169" s="3"/>
    </row>
    <row r="170" ht="15.75" customHeight="1">
      <c r="C170" s="240"/>
      <c r="E170" s="3"/>
    </row>
    <row r="171" ht="15.75" customHeight="1">
      <c r="C171" s="240"/>
      <c r="E171" s="3"/>
    </row>
    <row r="172" ht="15.75" customHeight="1">
      <c r="C172" s="240"/>
      <c r="E172" s="3"/>
    </row>
    <row r="173" ht="15.75" customHeight="1">
      <c r="C173" s="240"/>
      <c r="E173" s="3"/>
    </row>
    <row r="174" ht="15.75" customHeight="1">
      <c r="C174" s="240"/>
      <c r="E174" s="3"/>
    </row>
    <row r="175" ht="15.75" customHeight="1">
      <c r="C175" s="240"/>
      <c r="E175" s="3"/>
    </row>
    <row r="176" ht="15.75" customHeight="1">
      <c r="C176" s="240"/>
      <c r="E176" s="3"/>
    </row>
    <row r="177" ht="15.75" customHeight="1">
      <c r="C177" s="240"/>
      <c r="E177" s="3"/>
    </row>
    <row r="178" ht="15.75" customHeight="1">
      <c r="C178" s="240"/>
      <c r="E178" s="3"/>
    </row>
    <row r="179" ht="15.75" customHeight="1">
      <c r="C179" s="240"/>
      <c r="E179" s="3"/>
    </row>
    <row r="180" ht="15.75" customHeight="1">
      <c r="C180" s="240"/>
      <c r="E180" s="3"/>
    </row>
    <row r="181" ht="15.75" customHeight="1">
      <c r="C181" s="240"/>
      <c r="E181" s="3"/>
    </row>
    <row r="182" ht="15.75" customHeight="1">
      <c r="C182" s="240"/>
      <c r="E182" s="3"/>
    </row>
    <row r="183" ht="15.75" customHeight="1">
      <c r="C183" s="240"/>
      <c r="E183" s="3"/>
    </row>
    <row r="184" ht="15.75" customHeight="1">
      <c r="C184" s="240"/>
      <c r="E184" s="3"/>
    </row>
    <row r="185" ht="15.75" customHeight="1">
      <c r="C185" s="240"/>
      <c r="E185" s="3"/>
    </row>
    <row r="186" ht="15.75" customHeight="1">
      <c r="C186" s="240"/>
      <c r="E186" s="3"/>
    </row>
    <row r="187" ht="15.75" customHeight="1">
      <c r="C187" s="240"/>
      <c r="E187" s="3"/>
    </row>
    <row r="188" ht="15.75" customHeight="1">
      <c r="C188" s="240"/>
      <c r="E188" s="3"/>
    </row>
    <row r="189" ht="15.75" customHeight="1">
      <c r="C189" s="240"/>
      <c r="E189" s="3"/>
    </row>
    <row r="190" ht="15.75" customHeight="1">
      <c r="C190" s="240"/>
      <c r="E190" s="3"/>
    </row>
    <row r="191" ht="15.75" customHeight="1">
      <c r="C191" s="240"/>
      <c r="E191" s="3"/>
    </row>
    <row r="192" ht="15.75" customHeight="1">
      <c r="C192" s="240"/>
      <c r="E192" s="3"/>
    </row>
    <row r="193" ht="15.75" customHeight="1">
      <c r="C193" s="240"/>
      <c r="E193" s="3"/>
    </row>
    <row r="194" ht="15.75" customHeight="1">
      <c r="C194" s="240"/>
      <c r="E194" s="3"/>
    </row>
    <row r="195" ht="15.75" customHeight="1">
      <c r="C195" s="240"/>
      <c r="E195" s="3"/>
    </row>
    <row r="196" ht="15.75" customHeight="1">
      <c r="C196" s="240"/>
      <c r="E196" s="3"/>
    </row>
    <row r="197" ht="15.75" customHeight="1">
      <c r="C197" s="240"/>
      <c r="E197" s="3"/>
    </row>
    <row r="198" ht="15.75" customHeight="1">
      <c r="C198" s="240"/>
      <c r="E198" s="3"/>
    </row>
    <row r="199" ht="15.75" customHeight="1">
      <c r="C199" s="240"/>
      <c r="E199" s="3"/>
    </row>
    <row r="200" ht="15.75" customHeight="1">
      <c r="C200" s="240"/>
      <c r="E200" s="3"/>
    </row>
    <row r="201" ht="15.75" customHeight="1">
      <c r="C201" s="240"/>
      <c r="E201" s="3"/>
    </row>
    <row r="202" ht="15.75" customHeight="1">
      <c r="C202" s="240"/>
      <c r="E202" s="3"/>
    </row>
    <row r="203" ht="15.75" customHeight="1">
      <c r="C203" s="240"/>
      <c r="E203" s="3"/>
    </row>
    <row r="204" ht="15.75" customHeight="1">
      <c r="C204" s="240"/>
      <c r="E204" s="3"/>
    </row>
    <row r="205" ht="15.75" customHeight="1">
      <c r="C205" s="240"/>
      <c r="E205" s="3"/>
    </row>
    <row r="206" ht="15.75" customHeight="1">
      <c r="C206" s="240"/>
      <c r="E206" s="3"/>
    </row>
    <row r="207" ht="15.75" customHeight="1">
      <c r="C207" s="240"/>
      <c r="E207" s="3"/>
    </row>
    <row r="208" ht="15.75" customHeight="1">
      <c r="C208" s="240"/>
      <c r="E208" s="3"/>
    </row>
    <row r="209" ht="15.75" customHeight="1">
      <c r="C209" s="240"/>
      <c r="E209" s="3"/>
    </row>
    <row r="210" ht="15.75" customHeight="1">
      <c r="C210" s="240"/>
      <c r="E210" s="3"/>
    </row>
    <row r="211" ht="15.75" customHeight="1">
      <c r="C211" s="240"/>
      <c r="E211" s="3"/>
    </row>
    <row r="212" ht="15.75" customHeight="1">
      <c r="C212" s="240"/>
      <c r="E212" s="3"/>
    </row>
    <row r="213" ht="15.75" customHeight="1">
      <c r="C213" s="240"/>
      <c r="E213" s="3"/>
    </row>
    <row r="214" ht="15.75" customHeight="1">
      <c r="C214" s="240"/>
      <c r="E214" s="3"/>
    </row>
    <row r="215" ht="15.75" customHeight="1">
      <c r="C215" s="240"/>
      <c r="E215" s="3"/>
    </row>
    <row r="216" ht="15.75" customHeight="1">
      <c r="C216" s="240"/>
      <c r="E216" s="3"/>
    </row>
    <row r="217" ht="15.75" customHeight="1">
      <c r="C217" s="240"/>
      <c r="E217" s="3"/>
    </row>
    <row r="218" ht="15.75" customHeight="1">
      <c r="C218" s="240"/>
      <c r="E218" s="3"/>
    </row>
    <row r="219" ht="15.75" customHeight="1">
      <c r="C219" s="240"/>
      <c r="E219" s="3"/>
    </row>
    <row r="220" ht="15.75" customHeight="1">
      <c r="C220" s="240"/>
      <c r="E220" s="3"/>
    </row>
    <row r="221" ht="15.75" customHeight="1">
      <c r="C221" s="240"/>
      <c r="E221" s="3"/>
    </row>
    <row r="222" ht="15.75" customHeight="1">
      <c r="C222" s="240"/>
      <c r="E222" s="3"/>
    </row>
    <row r="223" ht="15.75" customHeight="1">
      <c r="C223" s="240"/>
      <c r="E223" s="3"/>
    </row>
    <row r="224" ht="15.75" customHeight="1">
      <c r="C224" s="240"/>
      <c r="E224" s="3"/>
    </row>
    <row r="225" ht="15.75" customHeight="1">
      <c r="C225" s="240"/>
      <c r="E225" s="3"/>
    </row>
    <row r="226" ht="15.75" customHeight="1">
      <c r="C226" s="240"/>
      <c r="E226" s="3"/>
    </row>
    <row r="227" ht="15.75" customHeight="1">
      <c r="C227" s="240"/>
      <c r="E227" s="3"/>
    </row>
    <row r="228" ht="15.75" customHeight="1">
      <c r="C228" s="240"/>
      <c r="E228" s="3"/>
    </row>
    <row r="229" ht="15.75" customHeight="1">
      <c r="C229" s="240"/>
      <c r="E229" s="3"/>
    </row>
    <row r="230" ht="15.75" customHeight="1">
      <c r="C230" s="240"/>
      <c r="E230" s="3"/>
    </row>
    <row r="231" ht="15.75" customHeight="1">
      <c r="C231" s="240"/>
      <c r="E231" s="3"/>
    </row>
    <row r="232" ht="15.75" customHeight="1">
      <c r="C232" s="240"/>
      <c r="E232" s="3"/>
    </row>
    <row r="233" ht="15.75" customHeight="1">
      <c r="C233" s="240"/>
      <c r="E233" s="3"/>
    </row>
    <row r="234" ht="15.75" customHeight="1">
      <c r="C234" s="240"/>
      <c r="E234" s="3"/>
    </row>
    <row r="235" ht="15.75" customHeight="1">
      <c r="C235" s="240"/>
      <c r="E235" s="3"/>
    </row>
    <row r="236" ht="15.75" customHeight="1">
      <c r="C236" s="240"/>
      <c r="E236" s="3"/>
    </row>
    <row r="237" ht="15.75" customHeight="1">
      <c r="C237" s="240"/>
      <c r="E237" s="3"/>
    </row>
    <row r="238" ht="15.75" customHeight="1">
      <c r="C238" s="240"/>
      <c r="E238" s="3"/>
    </row>
    <row r="239" ht="15.75" customHeight="1">
      <c r="C239" s="240"/>
      <c r="E239" s="3"/>
    </row>
    <row r="240" ht="15.75" customHeight="1">
      <c r="C240" s="240"/>
      <c r="E240" s="3"/>
    </row>
    <row r="241" ht="15.75" customHeight="1">
      <c r="C241" s="240"/>
      <c r="E241" s="3"/>
    </row>
    <row r="242" ht="15.75" customHeight="1">
      <c r="C242" s="240"/>
      <c r="E242" s="3"/>
    </row>
    <row r="243" ht="15.75" customHeight="1">
      <c r="C243" s="240"/>
      <c r="E243" s="3"/>
    </row>
    <row r="244" ht="15.75" customHeight="1">
      <c r="C244" s="240"/>
      <c r="E244" s="3"/>
    </row>
    <row r="245" ht="15.75" customHeight="1">
      <c r="C245" s="240"/>
      <c r="E245" s="3"/>
    </row>
    <row r="246" ht="15.75" customHeight="1">
      <c r="C246" s="240"/>
      <c r="E246" s="3"/>
    </row>
    <row r="247" ht="15.75" customHeight="1">
      <c r="C247" s="240"/>
      <c r="E247" s="3"/>
    </row>
    <row r="248" ht="15.75" customHeight="1">
      <c r="C248" s="240"/>
      <c r="E248" s="3"/>
    </row>
    <row r="249" ht="15.75" customHeight="1">
      <c r="C249" s="240"/>
      <c r="E249" s="3"/>
    </row>
    <row r="250" ht="15.75" customHeight="1">
      <c r="C250" s="240"/>
      <c r="E250" s="3"/>
    </row>
    <row r="251" ht="15.75" customHeight="1">
      <c r="C251" s="240"/>
      <c r="E251" s="3"/>
    </row>
    <row r="252" ht="15.75" customHeight="1">
      <c r="C252" s="240"/>
      <c r="E252" s="3"/>
    </row>
    <row r="253" ht="15.75" customHeight="1">
      <c r="C253" s="240"/>
      <c r="E253" s="3"/>
    </row>
    <row r="254" ht="15.75" customHeight="1">
      <c r="C254" s="240"/>
      <c r="E254" s="3"/>
    </row>
    <row r="255" ht="15.75" customHeight="1">
      <c r="C255" s="240"/>
      <c r="E255" s="3"/>
    </row>
    <row r="256" ht="15.75" customHeight="1">
      <c r="C256" s="240"/>
      <c r="E256" s="3"/>
    </row>
    <row r="257" ht="15.75" customHeight="1">
      <c r="C257" s="240"/>
      <c r="E257" s="3"/>
    </row>
    <row r="258" ht="15.75" customHeight="1">
      <c r="C258" s="240"/>
      <c r="E258" s="3"/>
    </row>
    <row r="259" ht="15.75" customHeight="1">
      <c r="C259" s="240"/>
      <c r="E259" s="3"/>
    </row>
    <row r="260" ht="15.75" customHeight="1">
      <c r="C260" s="240"/>
      <c r="E260" s="3"/>
    </row>
    <row r="261" ht="15.75" customHeight="1">
      <c r="C261" s="240"/>
      <c r="E261" s="3"/>
    </row>
    <row r="262" ht="15.75" customHeight="1">
      <c r="C262" s="240"/>
      <c r="E262" s="3"/>
    </row>
    <row r="263" ht="15.75" customHeight="1">
      <c r="C263" s="240"/>
      <c r="E263" s="3"/>
    </row>
    <row r="264" ht="15.75" customHeight="1">
      <c r="C264" s="240"/>
      <c r="E264" s="3"/>
    </row>
    <row r="265" ht="15.75" customHeight="1">
      <c r="C265" s="240"/>
      <c r="E265" s="3"/>
    </row>
    <row r="266" ht="15.75" customHeight="1">
      <c r="C266" s="240"/>
      <c r="E266" s="3"/>
    </row>
    <row r="267" ht="15.75" customHeight="1">
      <c r="C267" s="240"/>
      <c r="E267" s="3"/>
    </row>
    <row r="268" ht="15.75" customHeight="1">
      <c r="C268" s="240"/>
      <c r="E268" s="3"/>
    </row>
    <row r="269" ht="15.75" customHeight="1">
      <c r="C269" s="240"/>
      <c r="E269" s="3"/>
    </row>
    <row r="270" ht="15.75" customHeight="1">
      <c r="C270" s="240"/>
      <c r="E270" s="3"/>
    </row>
    <row r="271" ht="15.75" customHeight="1">
      <c r="C271" s="240"/>
      <c r="E271" s="3"/>
    </row>
    <row r="272" ht="15.75" customHeight="1">
      <c r="C272" s="240"/>
      <c r="E272" s="3"/>
    </row>
    <row r="273" ht="15.75" customHeight="1">
      <c r="C273" s="240"/>
      <c r="E273" s="3"/>
    </row>
    <row r="274" ht="15.75" customHeight="1">
      <c r="C274" s="240"/>
      <c r="E274" s="3"/>
    </row>
    <row r="275" ht="15.75" customHeight="1">
      <c r="C275" s="240"/>
      <c r="E275" s="3"/>
    </row>
    <row r="276" ht="15.75" customHeight="1">
      <c r="C276" s="240"/>
      <c r="E276" s="3"/>
    </row>
    <row r="277" ht="15.75" customHeight="1">
      <c r="C277" s="240"/>
      <c r="E277" s="3"/>
    </row>
    <row r="278" ht="15.75" customHeight="1">
      <c r="C278" s="240"/>
      <c r="E278" s="3"/>
    </row>
    <row r="279" ht="15.75" customHeight="1">
      <c r="C279" s="240"/>
      <c r="E279" s="3"/>
    </row>
    <row r="280" ht="15.75" customHeight="1">
      <c r="C280" s="240"/>
      <c r="E280" s="3"/>
    </row>
    <row r="281" ht="15.75" customHeight="1">
      <c r="C281" s="240"/>
      <c r="E281" s="3"/>
    </row>
    <row r="282" ht="15.75" customHeight="1">
      <c r="C282" s="240"/>
      <c r="E282" s="3"/>
    </row>
    <row r="283" ht="15.75" customHeight="1">
      <c r="C283" s="240"/>
      <c r="E283" s="3"/>
    </row>
    <row r="284" ht="15.75" customHeight="1">
      <c r="C284" s="240"/>
      <c r="E284" s="3"/>
    </row>
    <row r="285" ht="15.75" customHeight="1">
      <c r="C285" s="240"/>
      <c r="E285" s="3"/>
    </row>
    <row r="286" ht="15.75" customHeight="1">
      <c r="C286" s="240"/>
      <c r="E286" s="3"/>
    </row>
    <row r="287" ht="15.75" customHeight="1">
      <c r="C287" s="240"/>
      <c r="E287" s="3"/>
    </row>
    <row r="288" ht="15.75" customHeight="1">
      <c r="C288" s="240"/>
      <c r="E288" s="3"/>
    </row>
    <row r="289" ht="15.75" customHeight="1">
      <c r="C289" s="240"/>
      <c r="E289" s="3"/>
    </row>
    <row r="290" ht="15.75" customHeight="1">
      <c r="C290" s="240"/>
      <c r="E290" s="3"/>
    </row>
    <row r="291" ht="15.75" customHeight="1">
      <c r="C291" s="240"/>
      <c r="E291" s="3"/>
    </row>
    <row r="292" ht="15.75" customHeight="1">
      <c r="C292" s="240"/>
      <c r="E292" s="3"/>
    </row>
    <row r="293" ht="15.75" customHeight="1">
      <c r="C293" s="240"/>
      <c r="E293" s="3"/>
    </row>
    <row r="294" ht="15.75" customHeight="1">
      <c r="C294" s="240"/>
      <c r="E294" s="3"/>
    </row>
    <row r="295" ht="15.75" customHeight="1">
      <c r="C295" s="240"/>
      <c r="E295" s="3"/>
    </row>
    <row r="296" ht="15.75" customHeight="1">
      <c r="C296" s="240"/>
      <c r="E296" s="3"/>
    </row>
    <row r="297" ht="15.75" customHeight="1">
      <c r="C297" s="240"/>
      <c r="E297" s="3"/>
    </row>
    <row r="298" ht="15.75" customHeight="1">
      <c r="C298" s="240"/>
      <c r="E298" s="3"/>
    </row>
    <row r="299" ht="15.75" customHeight="1">
      <c r="C299" s="240"/>
      <c r="E299" s="3"/>
    </row>
    <row r="300" ht="15.75" customHeight="1">
      <c r="C300" s="240"/>
      <c r="E300" s="3"/>
    </row>
    <row r="301" ht="15.75" customHeight="1">
      <c r="C301" s="240"/>
      <c r="E301" s="3"/>
    </row>
    <row r="302" ht="15.75" customHeight="1">
      <c r="C302" s="240"/>
      <c r="E302" s="3"/>
    </row>
    <row r="303" ht="15.75" customHeight="1">
      <c r="C303" s="240"/>
      <c r="E303" s="3"/>
    </row>
    <row r="304" ht="15.75" customHeight="1">
      <c r="C304" s="240"/>
      <c r="E304" s="3"/>
    </row>
    <row r="305" ht="15.75" customHeight="1">
      <c r="C305" s="240"/>
      <c r="E305" s="3"/>
    </row>
    <row r="306" ht="15.75" customHeight="1">
      <c r="C306" s="240"/>
      <c r="E306" s="3"/>
    </row>
    <row r="307" ht="15.75" customHeight="1">
      <c r="C307" s="240"/>
      <c r="E307" s="3"/>
    </row>
    <row r="308" ht="15.75" customHeight="1">
      <c r="C308" s="240"/>
      <c r="E308" s="3"/>
    </row>
    <row r="309" ht="15.75" customHeight="1">
      <c r="C309" s="240"/>
      <c r="E309" s="3"/>
    </row>
    <row r="310" ht="15.75" customHeight="1">
      <c r="C310" s="240"/>
      <c r="E310" s="3"/>
    </row>
    <row r="311" ht="15.75" customHeight="1">
      <c r="C311" s="240"/>
      <c r="E311" s="3"/>
    </row>
    <row r="312" ht="15.75" customHeight="1">
      <c r="C312" s="240"/>
      <c r="E312" s="3"/>
    </row>
    <row r="313" ht="15.75" customHeight="1">
      <c r="C313" s="240"/>
      <c r="E313" s="3"/>
    </row>
    <row r="314" ht="15.75" customHeight="1">
      <c r="C314" s="240"/>
      <c r="E314" s="3"/>
    </row>
    <row r="315" ht="15.75" customHeight="1">
      <c r="C315" s="240"/>
      <c r="E315" s="3"/>
    </row>
    <row r="316" ht="15.75" customHeight="1">
      <c r="C316" s="240"/>
      <c r="E316" s="3"/>
    </row>
    <row r="317" ht="15.75" customHeight="1">
      <c r="C317" s="240"/>
      <c r="E317" s="3"/>
    </row>
    <row r="318" ht="15.75" customHeight="1">
      <c r="C318" s="240"/>
      <c r="E318" s="3"/>
    </row>
    <row r="319" ht="15.75" customHeight="1">
      <c r="C319" s="240"/>
      <c r="E319" s="3"/>
    </row>
    <row r="320" ht="15.75" customHeight="1">
      <c r="C320" s="240"/>
      <c r="E320" s="3"/>
    </row>
    <row r="321" ht="15.75" customHeight="1">
      <c r="C321" s="240"/>
      <c r="E321" s="3"/>
    </row>
    <row r="322" ht="15.75" customHeight="1">
      <c r="C322" s="240"/>
      <c r="E322" s="3"/>
    </row>
    <row r="323" ht="15.75" customHeight="1">
      <c r="C323" s="240"/>
      <c r="E323" s="3"/>
    </row>
    <row r="324" ht="15.75" customHeight="1">
      <c r="C324" s="240"/>
      <c r="E324" s="3"/>
    </row>
    <row r="325" ht="15.75" customHeight="1">
      <c r="C325" s="240"/>
      <c r="E325" s="3"/>
    </row>
    <row r="326" ht="15.75" customHeight="1">
      <c r="C326" s="240"/>
      <c r="E326" s="3"/>
    </row>
    <row r="327" ht="15.75" customHeight="1">
      <c r="C327" s="240"/>
      <c r="E327" s="3"/>
    </row>
    <row r="328" ht="15.75" customHeight="1">
      <c r="C328" s="240"/>
      <c r="E328" s="3"/>
    </row>
    <row r="329" ht="15.75" customHeight="1">
      <c r="C329" s="240"/>
      <c r="E329" s="3"/>
    </row>
    <row r="330" ht="15.75" customHeight="1">
      <c r="C330" s="240"/>
      <c r="E330" s="3"/>
    </row>
    <row r="331" ht="15.75" customHeight="1">
      <c r="C331" s="240"/>
      <c r="E331" s="3"/>
    </row>
    <row r="332" ht="15.75" customHeight="1">
      <c r="C332" s="240"/>
      <c r="E332" s="3"/>
    </row>
    <row r="333" ht="15.75" customHeight="1">
      <c r="C333" s="240"/>
      <c r="E333" s="3"/>
    </row>
    <row r="334" ht="15.75" customHeight="1">
      <c r="C334" s="240"/>
      <c r="E334" s="3"/>
    </row>
    <row r="335" ht="15.75" customHeight="1">
      <c r="C335" s="240"/>
      <c r="E335" s="3"/>
    </row>
    <row r="336" ht="15.75" customHeight="1">
      <c r="C336" s="240"/>
      <c r="E336" s="3"/>
    </row>
    <row r="337" ht="15.75" customHeight="1">
      <c r="C337" s="240"/>
      <c r="E337" s="3"/>
    </row>
    <row r="338" ht="15.75" customHeight="1">
      <c r="C338" s="240"/>
      <c r="E338" s="3"/>
    </row>
    <row r="339" ht="15.75" customHeight="1">
      <c r="C339" s="240"/>
      <c r="E339" s="3"/>
    </row>
    <row r="340" ht="15.75" customHeight="1">
      <c r="C340" s="240"/>
      <c r="E340" s="3"/>
    </row>
    <row r="341" ht="15.75" customHeight="1">
      <c r="C341" s="240"/>
      <c r="E341" s="3"/>
    </row>
    <row r="342" ht="15.75" customHeight="1">
      <c r="C342" s="240"/>
      <c r="E342" s="3"/>
    </row>
    <row r="343" ht="15.75" customHeight="1">
      <c r="C343" s="240"/>
      <c r="E343" s="3"/>
    </row>
    <row r="344" ht="15.75" customHeight="1">
      <c r="C344" s="240"/>
      <c r="E344" s="3"/>
    </row>
    <row r="345" ht="15.75" customHeight="1">
      <c r="C345" s="240"/>
      <c r="E345" s="3"/>
    </row>
    <row r="346" ht="15.75" customHeight="1">
      <c r="C346" s="240"/>
      <c r="E346" s="3"/>
    </row>
    <row r="347" ht="15.75" customHeight="1">
      <c r="C347" s="240"/>
      <c r="E347" s="3"/>
    </row>
    <row r="348" ht="15.75" customHeight="1">
      <c r="C348" s="240"/>
      <c r="E348" s="3"/>
    </row>
    <row r="349" ht="15.75" customHeight="1">
      <c r="C349" s="240"/>
      <c r="E349" s="3"/>
    </row>
    <row r="350" ht="15.75" customHeight="1">
      <c r="C350" s="240"/>
      <c r="E350" s="3"/>
    </row>
    <row r="351" ht="15.75" customHeight="1">
      <c r="C351" s="240"/>
      <c r="E351" s="3"/>
    </row>
    <row r="352" ht="15.75" customHeight="1">
      <c r="C352" s="240"/>
      <c r="E352" s="3"/>
    </row>
    <row r="353" ht="15.75" customHeight="1">
      <c r="C353" s="240"/>
      <c r="E353" s="3"/>
    </row>
    <row r="354" ht="15.75" customHeight="1">
      <c r="C354" s="240"/>
      <c r="E354" s="3"/>
    </row>
    <row r="355" ht="15.75" customHeight="1">
      <c r="C355" s="240"/>
      <c r="E355" s="3"/>
    </row>
    <row r="356" ht="15.75" customHeight="1">
      <c r="C356" s="240"/>
      <c r="E356" s="3"/>
    </row>
    <row r="357" ht="15.75" customHeight="1">
      <c r="C357" s="240"/>
      <c r="E357" s="3"/>
    </row>
    <row r="358" ht="15.75" customHeight="1">
      <c r="C358" s="240"/>
      <c r="E358" s="3"/>
    </row>
    <row r="359" ht="15.75" customHeight="1">
      <c r="C359" s="240"/>
      <c r="E359" s="3"/>
    </row>
    <row r="360" ht="15.75" customHeight="1">
      <c r="C360" s="240"/>
      <c r="E360" s="3"/>
    </row>
    <row r="361" ht="15.75" customHeight="1">
      <c r="C361" s="240"/>
      <c r="E361" s="3"/>
    </row>
    <row r="362" ht="15.75" customHeight="1">
      <c r="C362" s="240"/>
      <c r="E362" s="3"/>
    </row>
    <row r="363" ht="15.75" customHeight="1">
      <c r="C363" s="240"/>
      <c r="E363" s="3"/>
    </row>
    <row r="364" ht="15.75" customHeight="1">
      <c r="C364" s="240"/>
      <c r="E364" s="3"/>
    </row>
    <row r="365" ht="15.75" customHeight="1">
      <c r="C365" s="240"/>
      <c r="E365" s="3"/>
    </row>
    <row r="366" ht="15.75" customHeight="1">
      <c r="C366" s="240"/>
      <c r="E366" s="3"/>
    </row>
    <row r="367" ht="15.75" customHeight="1">
      <c r="C367" s="240"/>
      <c r="E367" s="3"/>
    </row>
    <row r="368" ht="15.75" customHeight="1">
      <c r="C368" s="240"/>
      <c r="E368" s="3"/>
    </row>
    <row r="369" ht="15.75" customHeight="1">
      <c r="C369" s="240"/>
      <c r="E369" s="3"/>
    </row>
    <row r="370" ht="15.75" customHeight="1">
      <c r="C370" s="240"/>
      <c r="E370" s="3"/>
    </row>
    <row r="371" ht="15.75" customHeight="1">
      <c r="C371" s="240"/>
      <c r="E371" s="3"/>
    </row>
    <row r="372" ht="15.75" customHeight="1">
      <c r="C372" s="240"/>
      <c r="E372" s="3"/>
    </row>
    <row r="373" ht="15.75" customHeight="1">
      <c r="C373" s="240"/>
      <c r="E373" s="3"/>
    </row>
    <row r="374" ht="15.75" customHeight="1">
      <c r="C374" s="240"/>
      <c r="E374" s="3"/>
    </row>
    <row r="375" ht="15.75" customHeight="1">
      <c r="C375" s="240"/>
      <c r="E375" s="3"/>
    </row>
    <row r="376" ht="15.75" customHeight="1">
      <c r="C376" s="240"/>
      <c r="E376" s="3"/>
    </row>
    <row r="377" ht="15.75" customHeight="1">
      <c r="C377" s="240"/>
      <c r="E377" s="3"/>
    </row>
    <row r="378" ht="15.75" customHeight="1">
      <c r="C378" s="240"/>
      <c r="E378" s="3"/>
    </row>
    <row r="379" ht="15.75" customHeight="1">
      <c r="C379" s="240"/>
      <c r="E379" s="3"/>
    </row>
    <row r="380" ht="15.75" customHeight="1">
      <c r="C380" s="240"/>
      <c r="E380" s="3"/>
    </row>
    <row r="381" ht="15.75" customHeight="1">
      <c r="C381" s="240"/>
      <c r="E381" s="3"/>
    </row>
    <row r="382" ht="15.75" customHeight="1">
      <c r="C382" s="240"/>
      <c r="E382" s="3"/>
    </row>
    <row r="383" ht="15.75" customHeight="1">
      <c r="C383" s="240"/>
      <c r="E383" s="3"/>
    </row>
    <row r="384" ht="15.75" customHeight="1">
      <c r="C384" s="240"/>
      <c r="E384" s="3"/>
    </row>
    <row r="385" ht="15.75" customHeight="1">
      <c r="C385" s="240"/>
      <c r="E385" s="3"/>
    </row>
    <row r="386" ht="15.75" customHeight="1">
      <c r="C386" s="240"/>
      <c r="E386" s="3"/>
    </row>
    <row r="387" ht="15.75" customHeight="1">
      <c r="C387" s="240"/>
      <c r="E387" s="3"/>
    </row>
    <row r="388" ht="15.75" customHeight="1">
      <c r="C388" s="240"/>
      <c r="E388" s="3"/>
    </row>
    <row r="389" ht="15.75" customHeight="1">
      <c r="C389" s="240"/>
      <c r="E389" s="3"/>
    </row>
    <row r="390" ht="15.75" customHeight="1">
      <c r="C390" s="240"/>
      <c r="E390" s="3"/>
    </row>
    <row r="391" ht="15.75" customHeight="1">
      <c r="C391" s="240"/>
      <c r="E391" s="3"/>
    </row>
    <row r="392" ht="15.75" customHeight="1">
      <c r="C392" s="240"/>
      <c r="E392" s="3"/>
    </row>
    <row r="393" ht="15.75" customHeight="1">
      <c r="C393" s="240"/>
      <c r="E393" s="3"/>
    </row>
    <row r="394" ht="15.75" customHeight="1">
      <c r="C394" s="240"/>
      <c r="E394" s="3"/>
    </row>
    <row r="395" ht="15.75" customHeight="1">
      <c r="C395" s="240"/>
      <c r="E395" s="3"/>
    </row>
    <row r="396" ht="15.75" customHeight="1">
      <c r="C396" s="240"/>
      <c r="E396" s="3"/>
    </row>
    <row r="397" ht="15.75" customHeight="1">
      <c r="C397" s="240"/>
      <c r="E397" s="3"/>
    </row>
    <row r="398" ht="15.75" customHeight="1">
      <c r="C398" s="240"/>
      <c r="E398" s="3"/>
    </row>
    <row r="399" ht="15.75" customHeight="1">
      <c r="C399" s="240"/>
      <c r="E399" s="3"/>
    </row>
    <row r="400" ht="15.75" customHeight="1">
      <c r="C400" s="240"/>
      <c r="E400" s="3"/>
    </row>
    <row r="401" ht="15.75" customHeight="1">
      <c r="C401" s="240"/>
      <c r="E401" s="3"/>
    </row>
    <row r="402" ht="15.75" customHeight="1">
      <c r="C402" s="240"/>
      <c r="E402" s="3"/>
    </row>
    <row r="403" ht="15.75" customHeight="1">
      <c r="C403" s="240"/>
      <c r="E403" s="3"/>
    </row>
    <row r="404" ht="15.75" customHeight="1">
      <c r="C404" s="240"/>
      <c r="E404" s="3"/>
    </row>
    <row r="405" ht="15.75" customHeight="1">
      <c r="C405" s="240"/>
      <c r="E405" s="3"/>
    </row>
    <row r="406" ht="15.75" customHeight="1">
      <c r="C406" s="240"/>
      <c r="E406" s="3"/>
    </row>
    <row r="407" ht="15.75" customHeight="1">
      <c r="C407" s="240"/>
      <c r="E407" s="3"/>
    </row>
    <row r="408" ht="15.75" customHeight="1">
      <c r="C408" s="240"/>
      <c r="E408" s="3"/>
    </row>
    <row r="409" ht="15.75" customHeight="1">
      <c r="C409" s="240"/>
      <c r="E409" s="3"/>
    </row>
    <row r="410" ht="15.75" customHeight="1">
      <c r="C410" s="240"/>
      <c r="E410" s="3"/>
    </row>
    <row r="411" ht="15.75" customHeight="1">
      <c r="C411" s="240"/>
      <c r="E411" s="3"/>
    </row>
    <row r="412" ht="15.75" customHeight="1">
      <c r="C412" s="240"/>
      <c r="E412" s="3"/>
    </row>
    <row r="413" ht="15.75" customHeight="1">
      <c r="C413" s="240"/>
      <c r="E413" s="3"/>
    </row>
    <row r="414" ht="15.75" customHeight="1">
      <c r="C414" s="240"/>
      <c r="E414" s="3"/>
    </row>
    <row r="415" ht="15.75" customHeight="1">
      <c r="C415" s="240"/>
      <c r="E415" s="3"/>
    </row>
    <row r="416" ht="15.75" customHeight="1">
      <c r="C416" s="240"/>
      <c r="E416" s="3"/>
    </row>
    <row r="417" ht="15.75" customHeight="1">
      <c r="C417" s="240"/>
      <c r="E417" s="3"/>
    </row>
    <row r="418" ht="15.75" customHeight="1">
      <c r="C418" s="240"/>
      <c r="E418" s="3"/>
    </row>
    <row r="419" ht="15.75" customHeight="1">
      <c r="C419" s="240"/>
      <c r="E419" s="3"/>
    </row>
    <row r="420" ht="15.75" customHeight="1">
      <c r="C420" s="240"/>
      <c r="E420" s="3"/>
    </row>
    <row r="421" ht="15.75" customHeight="1">
      <c r="C421" s="240"/>
      <c r="E421" s="3"/>
    </row>
    <row r="422" ht="15.75" customHeight="1">
      <c r="C422" s="240"/>
      <c r="E422" s="3"/>
    </row>
    <row r="423" ht="15.75" customHeight="1">
      <c r="C423" s="240"/>
      <c r="E423" s="3"/>
    </row>
    <row r="424" ht="15.75" customHeight="1">
      <c r="C424" s="240"/>
      <c r="E424" s="3"/>
    </row>
    <row r="425" ht="15.75" customHeight="1">
      <c r="C425" s="240"/>
      <c r="E425" s="3"/>
    </row>
    <row r="426" ht="15.75" customHeight="1">
      <c r="C426" s="240"/>
      <c r="E426" s="3"/>
    </row>
    <row r="427" ht="15.75" customHeight="1">
      <c r="C427" s="240"/>
      <c r="E427" s="3"/>
    </row>
    <row r="428" ht="15.75" customHeight="1">
      <c r="C428" s="240"/>
      <c r="E428" s="3"/>
    </row>
    <row r="429" ht="15.75" customHeight="1">
      <c r="C429" s="240"/>
      <c r="E429" s="3"/>
    </row>
    <row r="430" ht="15.75" customHeight="1">
      <c r="C430" s="240"/>
      <c r="E430" s="3"/>
    </row>
    <row r="431" ht="15.75" customHeight="1">
      <c r="C431" s="240"/>
      <c r="E431" s="3"/>
    </row>
    <row r="432" ht="15.75" customHeight="1">
      <c r="C432" s="240"/>
      <c r="E432" s="3"/>
    </row>
    <row r="433" ht="15.75" customHeight="1">
      <c r="C433" s="240"/>
      <c r="E433" s="3"/>
    </row>
    <row r="434" ht="15.75" customHeight="1">
      <c r="C434" s="240"/>
      <c r="E434" s="3"/>
    </row>
    <row r="435" ht="15.75" customHeight="1">
      <c r="C435" s="240"/>
      <c r="E435" s="3"/>
    </row>
    <row r="436" ht="15.75" customHeight="1">
      <c r="C436" s="240"/>
      <c r="E436" s="3"/>
    </row>
    <row r="437" ht="15.75" customHeight="1">
      <c r="C437" s="240"/>
      <c r="E437" s="3"/>
    </row>
    <row r="438" ht="15.75" customHeight="1">
      <c r="C438" s="240"/>
      <c r="E438" s="3"/>
    </row>
    <row r="439" ht="15.75" customHeight="1">
      <c r="C439" s="240"/>
      <c r="E439" s="3"/>
    </row>
    <row r="440" ht="15.75" customHeight="1">
      <c r="C440" s="240"/>
      <c r="E440" s="3"/>
    </row>
    <row r="441" ht="15.75" customHeight="1">
      <c r="C441" s="240"/>
      <c r="E441" s="3"/>
    </row>
    <row r="442" ht="15.75" customHeight="1">
      <c r="C442" s="240"/>
      <c r="E442" s="3"/>
    </row>
    <row r="443" ht="15.75" customHeight="1">
      <c r="C443" s="240"/>
      <c r="E443" s="3"/>
    </row>
    <row r="444" ht="15.75" customHeight="1">
      <c r="C444" s="240"/>
      <c r="E444" s="3"/>
    </row>
    <row r="445" ht="15.75" customHeight="1">
      <c r="C445" s="240"/>
      <c r="E445" s="3"/>
    </row>
    <row r="446" ht="15.75" customHeight="1">
      <c r="C446" s="240"/>
      <c r="E446" s="3"/>
    </row>
    <row r="447" ht="15.75" customHeight="1">
      <c r="C447" s="240"/>
      <c r="E447" s="3"/>
    </row>
    <row r="448" ht="15.75" customHeight="1">
      <c r="C448" s="240"/>
      <c r="E448" s="3"/>
    </row>
    <row r="449" ht="15.75" customHeight="1">
      <c r="C449" s="240"/>
      <c r="E449" s="3"/>
    </row>
    <row r="450" ht="15.75" customHeight="1">
      <c r="C450" s="240"/>
      <c r="E450" s="3"/>
    </row>
    <row r="451" ht="15.75" customHeight="1">
      <c r="C451" s="240"/>
      <c r="E451" s="3"/>
    </row>
    <row r="452" ht="15.75" customHeight="1">
      <c r="C452" s="240"/>
      <c r="E452" s="3"/>
    </row>
    <row r="453" ht="15.75" customHeight="1">
      <c r="C453" s="240"/>
      <c r="E453" s="3"/>
    </row>
    <row r="454" ht="15.75" customHeight="1">
      <c r="C454" s="240"/>
      <c r="E454" s="3"/>
    </row>
    <row r="455" ht="15.75" customHeight="1">
      <c r="C455" s="240"/>
      <c r="E455" s="3"/>
    </row>
    <row r="456" ht="15.75" customHeight="1">
      <c r="C456" s="240"/>
      <c r="E456" s="3"/>
    </row>
    <row r="457" ht="15.75" customHeight="1">
      <c r="C457" s="240"/>
      <c r="E457" s="3"/>
    </row>
    <row r="458" ht="15.75" customHeight="1">
      <c r="C458" s="240"/>
      <c r="E458" s="3"/>
    </row>
    <row r="459" ht="15.75" customHeight="1">
      <c r="C459" s="240"/>
      <c r="E459" s="3"/>
    </row>
    <row r="460" ht="15.75" customHeight="1">
      <c r="C460" s="240"/>
      <c r="E460" s="3"/>
    </row>
    <row r="461" ht="15.75" customHeight="1">
      <c r="C461" s="240"/>
      <c r="E461" s="3"/>
    </row>
    <row r="462" ht="15.75" customHeight="1">
      <c r="C462" s="240"/>
      <c r="E462" s="3"/>
    </row>
    <row r="463" ht="15.75" customHeight="1">
      <c r="C463" s="240"/>
      <c r="E463" s="3"/>
    </row>
    <row r="464" ht="15.75" customHeight="1">
      <c r="C464" s="240"/>
      <c r="E464" s="3"/>
    </row>
    <row r="465" ht="15.75" customHeight="1">
      <c r="C465" s="240"/>
      <c r="E465" s="3"/>
    </row>
    <row r="466" ht="15.75" customHeight="1">
      <c r="C466" s="240"/>
      <c r="E466" s="3"/>
    </row>
    <row r="467" ht="15.75" customHeight="1">
      <c r="C467" s="240"/>
      <c r="E467" s="3"/>
    </row>
    <row r="468" ht="15.75" customHeight="1">
      <c r="C468" s="240"/>
      <c r="E468" s="3"/>
    </row>
    <row r="469" ht="15.75" customHeight="1">
      <c r="C469" s="240"/>
      <c r="E469" s="3"/>
    </row>
    <row r="470" ht="15.75" customHeight="1">
      <c r="C470" s="240"/>
      <c r="E470" s="3"/>
    </row>
    <row r="471" ht="15.75" customHeight="1">
      <c r="C471" s="240"/>
      <c r="E471" s="3"/>
    </row>
    <row r="472" ht="15.75" customHeight="1">
      <c r="C472" s="240"/>
      <c r="E472" s="3"/>
    </row>
    <row r="473" ht="15.75" customHeight="1">
      <c r="C473" s="240"/>
      <c r="E473" s="3"/>
    </row>
    <row r="474" ht="15.75" customHeight="1">
      <c r="C474" s="240"/>
      <c r="E474" s="3"/>
    </row>
    <row r="475" ht="15.75" customHeight="1">
      <c r="C475" s="240"/>
      <c r="E475" s="3"/>
    </row>
    <row r="476" ht="15.75" customHeight="1">
      <c r="C476" s="240"/>
      <c r="E476" s="3"/>
    </row>
    <row r="477" ht="15.75" customHeight="1">
      <c r="C477" s="240"/>
      <c r="E477" s="3"/>
    </row>
    <row r="478" ht="15.75" customHeight="1">
      <c r="C478" s="240"/>
      <c r="E478" s="3"/>
    </row>
    <row r="479" ht="15.75" customHeight="1">
      <c r="C479" s="240"/>
      <c r="E479" s="3"/>
    </row>
    <row r="480" ht="15.75" customHeight="1">
      <c r="C480" s="240"/>
      <c r="E480" s="3"/>
    </row>
    <row r="481" ht="15.75" customHeight="1">
      <c r="C481" s="240"/>
      <c r="E481" s="3"/>
    </row>
    <row r="482" ht="15.75" customHeight="1">
      <c r="C482" s="240"/>
      <c r="E482" s="3"/>
    </row>
    <row r="483" ht="15.75" customHeight="1">
      <c r="C483" s="240"/>
      <c r="E483" s="3"/>
    </row>
    <row r="484" ht="15.75" customHeight="1">
      <c r="C484" s="240"/>
      <c r="E484" s="3"/>
    </row>
    <row r="485" ht="15.75" customHeight="1">
      <c r="C485" s="240"/>
      <c r="E485" s="3"/>
    </row>
    <row r="486" ht="15.75" customHeight="1">
      <c r="C486" s="240"/>
      <c r="E486" s="3"/>
    </row>
    <row r="487" ht="15.75" customHeight="1">
      <c r="C487" s="240"/>
      <c r="E487" s="3"/>
    </row>
    <row r="488" ht="15.75" customHeight="1">
      <c r="C488" s="240"/>
      <c r="E488" s="3"/>
    </row>
    <row r="489" ht="15.75" customHeight="1">
      <c r="C489" s="240"/>
      <c r="E489" s="3"/>
    </row>
    <row r="490" ht="15.75" customHeight="1">
      <c r="C490" s="240"/>
      <c r="E490" s="3"/>
    </row>
    <row r="491" ht="15.75" customHeight="1">
      <c r="C491" s="240"/>
      <c r="E491" s="3"/>
    </row>
    <row r="492" ht="15.75" customHeight="1">
      <c r="C492" s="240"/>
      <c r="E492" s="3"/>
    </row>
    <row r="493" ht="15.75" customHeight="1">
      <c r="C493" s="240"/>
      <c r="E493" s="3"/>
    </row>
    <row r="494" ht="15.75" customHeight="1">
      <c r="C494" s="240"/>
      <c r="E494" s="3"/>
    </row>
    <row r="495" ht="15.75" customHeight="1">
      <c r="C495" s="240"/>
      <c r="E495" s="3"/>
    </row>
    <row r="496" ht="15.75" customHeight="1">
      <c r="C496" s="240"/>
      <c r="E496" s="3"/>
    </row>
    <row r="497" ht="15.75" customHeight="1">
      <c r="C497" s="240"/>
      <c r="E497" s="3"/>
    </row>
    <row r="498" ht="15.75" customHeight="1">
      <c r="C498" s="240"/>
      <c r="E498" s="3"/>
    </row>
    <row r="499" ht="15.75" customHeight="1">
      <c r="C499" s="240"/>
      <c r="E499" s="3"/>
    </row>
    <row r="500" ht="15.75" customHeight="1">
      <c r="C500" s="240"/>
      <c r="E500" s="3"/>
    </row>
    <row r="501" ht="15.75" customHeight="1">
      <c r="C501" s="240"/>
      <c r="E501" s="3"/>
    </row>
    <row r="502" ht="15.75" customHeight="1">
      <c r="C502" s="240"/>
      <c r="E502" s="3"/>
    </row>
    <row r="503" ht="15.75" customHeight="1">
      <c r="C503" s="240"/>
      <c r="E503" s="3"/>
    </row>
    <row r="504" ht="15.75" customHeight="1">
      <c r="C504" s="240"/>
      <c r="E504" s="3"/>
    </row>
    <row r="505" ht="15.75" customHeight="1">
      <c r="C505" s="240"/>
      <c r="E505" s="3"/>
    </row>
    <row r="506" ht="15.75" customHeight="1">
      <c r="C506" s="240"/>
      <c r="E506" s="3"/>
    </row>
    <row r="507" ht="15.75" customHeight="1">
      <c r="C507" s="240"/>
      <c r="E507" s="3"/>
    </row>
    <row r="508" ht="15.75" customHeight="1">
      <c r="C508" s="240"/>
      <c r="E508" s="3"/>
    </row>
    <row r="509" ht="15.75" customHeight="1">
      <c r="C509" s="240"/>
      <c r="E509" s="3"/>
    </row>
    <row r="510" ht="15.75" customHeight="1">
      <c r="C510" s="240"/>
      <c r="E510" s="3"/>
    </row>
    <row r="511" ht="15.75" customHeight="1">
      <c r="C511" s="240"/>
      <c r="E511" s="3"/>
    </row>
    <row r="512" ht="15.75" customHeight="1">
      <c r="C512" s="240"/>
      <c r="E512" s="3"/>
    </row>
    <row r="513" ht="15.75" customHeight="1">
      <c r="C513" s="240"/>
      <c r="E513" s="3"/>
    </row>
    <row r="514" ht="15.75" customHeight="1">
      <c r="C514" s="240"/>
      <c r="E514" s="3"/>
    </row>
    <row r="515" ht="15.75" customHeight="1">
      <c r="C515" s="240"/>
      <c r="E515" s="3"/>
    </row>
    <row r="516" ht="15.75" customHeight="1">
      <c r="C516" s="240"/>
      <c r="E516" s="3"/>
    </row>
    <row r="517" ht="15.75" customHeight="1">
      <c r="C517" s="240"/>
      <c r="E517" s="3"/>
    </row>
    <row r="518" ht="15.75" customHeight="1">
      <c r="C518" s="240"/>
      <c r="E518" s="3"/>
    </row>
    <row r="519" ht="15.75" customHeight="1">
      <c r="C519" s="240"/>
      <c r="E519" s="3"/>
    </row>
    <row r="520" ht="15.75" customHeight="1">
      <c r="C520" s="240"/>
      <c r="E520" s="3"/>
    </row>
    <row r="521" ht="15.75" customHeight="1">
      <c r="C521" s="240"/>
      <c r="E521" s="3"/>
    </row>
    <row r="522" ht="15.75" customHeight="1">
      <c r="C522" s="240"/>
      <c r="E522" s="3"/>
    </row>
    <row r="523" ht="15.75" customHeight="1">
      <c r="C523" s="240"/>
      <c r="E523" s="3"/>
    </row>
    <row r="524" ht="15.75" customHeight="1">
      <c r="C524" s="240"/>
      <c r="E524" s="3"/>
    </row>
    <row r="525" ht="15.75" customHeight="1">
      <c r="C525" s="240"/>
      <c r="E525" s="3"/>
    </row>
    <row r="526" ht="15.75" customHeight="1">
      <c r="C526" s="240"/>
      <c r="E526" s="3"/>
    </row>
    <row r="527" ht="15.75" customHeight="1">
      <c r="C527" s="240"/>
      <c r="E527" s="3"/>
    </row>
    <row r="528" ht="15.75" customHeight="1">
      <c r="C528" s="240"/>
      <c r="E528" s="3"/>
    </row>
    <row r="529" ht="15.75" customHeight="1">
      <c r="C529" s="240"/>
      <c r="E529" s="3"/>
    </row>
    <row r="530" ht="15.75" customHeight="1">
      <c r="C530" s="240"/>
      <c r="E530" s="3"/>
    </row>
    <row r="531" ht="15.75" customHeight="1">
      <c r="C531" s="240"/>
      <c r="E531" s="3"/>
    </row>
    <row r="532" ht="15.75" customHeight="1">
      <c r="C532" s="240"/>
      <c r="E532" s="3"/>
    </row>
    <row r="533" ht="15.75" customHeight="1">
      <c r="C533" s="240"/>
      <c r="E533" s="3"/>
    </row>
    <row r="534" ht="15.75" customHeight="1">
      <c r="C534" s="240"/>
      <c r="E534" s="3"/>
    </row>
    <row r="535" ht="15.75" customHeight="1">
      <c r="C535" s="240"/>
      <c r="E535" s="3"/>
    </row>
    <row r="536" ht="15.75" customHeight="1">
      <c r="C536" s="240"/>
      <c r="E536" s="3"/>
    </row>
    <row r="537" ht="15.75" customHeight="1">
      <c r="C537" s="240"/>
      <c r="E537" s="3"/>
    </row>
    <row r="538" ht="15.75" customHeight="1">
      <c r="C538" s="240"/>
      <c r="E538" s="3"/>
    </row>
    <row r="539" ht="15.75" customHeight="1">
      <c r="C539" s="240"/>
      <c r="E539" s="3"/>
    </row>
    <row r="540" ht="15.75" customHeight="1">
      <c r="C540" s="240"/>
      <c r="E540" s="3"/>
    </row>
    <row r="541" ht="15.75" customHeight="1">
      <c r="C541" s="240"/>
      <c r="E541" s="3"/>
    </row>
    <row r="542" ht="15.75" customHeight="1">
      <c r="C542" s="240"/>
      <c r="E542" s="3"/>
    </row>
    <row r="543" ht="15.75" customHeight="1">
      <c r="C543" s="240"/>
      <c r="E543" s="3"/>
    </row>
    <row r="544" ht="15.75" customHeight="1">
      <c r="C544" s="240"/>
      <c r="E544" s="3"/>
    </row>
    <row r="545" ht="15.75" customHeight="1">
      <c r="C545" s="240"/>
      <c r="E545" s="3"/>
    </row>
    <row r="546" ht="15.75" customHeight="1">
      <c r="C546" s="240"/>
      <c r="E546" s="3"/>
    </row>
    <row r="547" ht="15.75" customHeight="1">
      <c r="C547" s="240"/>
      <c r="E547" s="3"/>
    </row>
    <row r="548" ht="15.75" customHeight="1">
      <c r="C548" s="240"/>
      <c r="E548" s="3"/>
    </row>
    <row r="549" ht="15.75" customHeight="1">
      <c r="C549" s="240"/>
      <c r="E549" s="3"/>
    </row>
    <row r="550" ht="15.75" customHeight="1">
      <c r="C550" s="240"/>
      <c r="E550" s="3"/>
    </row>
    <row r="551" ht="15.75" customHeight="1">
      <c r="C551" s="240"/>
      <c r="E551" s="3"/>
    </row>
    <row r="552" ht="15.75" customHeight="1">
      <c r="C552" s="240"/>
      <c r="E552" s="3"/>
    </row>
    <row r="553" ht="15.75" customHeight="1">
      <c r="C553" s="240"/>
      <c r="E553" s="3"/>
    </row>
    <row r="554" ht="15.75" customHeight="1">
      <c r="C554" s="240"/>
      <c r="E554" s="3"/>
    </row>
    <row r="555" ht="15.75" customHeight="1">
      <c r="C555" s="240"/>
      <c r="E555" s="3"/>
    </row>
    <row r="556" ht="15.75" customHeight="1">
      <c r="C556" s="240"/>
      <c r="E556" s="3"/>
    </row>
    <row r="557" ht="15.75" customHeight="1">
      <c r="C557" s="240"/>
      <c r="E557" s="3"/>
    </row>
    <row r="558" ht="15.75" customHeight="1">
      <c r="C558" s="240"/>
      <c r="E558" s="3"/>
    </row>
    <row r="559" ht="15.75" customHeight="1">
      <c r="C559" s="240"/>
      <c r="E559" s="3"/>
    </row>
    <row r="560" ht="15.75" customHeight="1">
      <c r="C560" s="240"/>
      <c r="E560" s="3"/>
    </row>
    <row r="561" ht="15.75" customHeight="1">
      <c r="C561" s="240"/>
      <c r="E561" s="3"/>
    </row>
    <row r="562" ht="15.75" customHeight="1">
      <c r="C562" s="240"/>
      <c r="E562" s="3"/>
    </row>
    <row r="563" ht="15.75" customHeight="1">
      <c r="C563" s="240"/>
      <c r="E563" s="3"/>
    </row>
    <row r="564" ht="15.75" customHeight="1">
      <c r="C564" s="240"/>
      <c r="E564" s="3"/>
    </row>
    <row r="565" ht="15.75" customHeight="1">
      <c r="C565" s="240"/>
      <c r="E565" s="3"/>
    </row>
    <row r="566" ht="15.75" customHeight="1">
      <c r="C566" s="240"/>
      <c r="E566" s="3"/>
    </row>
    <row r="567" ht="15.75" customHeight="1">
      <c r="C567" s="240"/>
      <c r="E567" s="3"/>
    </row>
    <row r="568" ht="15.75" customHeight="1">
      <c r="C568" s="240"/>
      <c r="E568" s="3"/>
    </row>
    <row r="569" ht="15.75" customHeight="1">
      <c r="C569" s="240"/>
      <c r="E569" s="3"/>
    </row>
    <row r="570" ht="15.75" customHeight="1">
      <c r="C570" s="240"/>
      <c r="E570" s="3"/>
    </row>
    <row r="571" ht="15.75" customHeight="1">
      <c r="C571" s="240"/>
      <c r="E571" s="3"/>
    </row>
    <row r="572" ht="15.75" customHeight="1">
      <c r="C572" s="240"/>
      <c r="E572" s="3"/>
    </row>
    <row r="573" ht="15.75" customHeight="1">
      <c r="C573" s="240"/>
      <c r="E573" s="3"/>
    </row>
    <row r="574" ht="15.75" customHeight="1">
      <c r="C574" s="240"/>
      <c r="E574" s="3"/>
    </row>
    <row r="575" ht="15.75" customHeight="1">
      <c r="C575" s="240"/>
      <c r="E575" s="3"/>
    </row>
    <row r="576" ht="15.75" customHeight="1">
      <c r="C576" s="240"/>
      <c r="E576" s="3"/>
    </row>
    <row r="577" ht="15.75" customHeight="1">
      <c r="C577" s="240"/>
      <c r="E577" s="3"/>
    </row>
    <row r="578" ht="15.75" customHeight="1">
      <c r="C578" s="240"/>
      <c r="E578" s="3"/>
    </row>
    <row r="579" ht="15.75" customHeight="1">
      <c r="C579" s="240"/>
      <c r="E579" s="3"/>
    </row>
    <row r="580" ht="15.75" customHeight="1">
      <c r="C580" s="240"/>
      <c r="E580" s="3"/>
    </row>
    <row r="581" ht="15.75" customHeight="1">
      <c r="C581" s="240"/>
      <c r="E581" s="3"/>
    </row>
    <row r="582" ht="15.75" customHeight="1">
      <c r="C582" s="240"/>
      <c r="E582" s="3"/>
    </row>
    <row r="583" ht="15.75" customHeight="1">
      <c r="C583" s="240"/>
      <c r="E583" s="3"/>
    </row>
    <row r="584" ht="15.75" customHeight="1">
      <c r="C584" s="240"/>
      <c r="E584" s="3"/>
    </row>
    <row r="585" ht="15.75" customHeight="1">
      <c r="C585" s="240"/>
      <c r="E585" s="3"/>
    </row>
    <row r="586" ht="15.75" customHeight="1">
      <c r="C586" s="240"/>
      <c r="E586" s="3"/>
    </row>
    <row r="587" ht="15.75" customHeight="1">
      <c r="C587" s="240"/>
      <c r="E587" s="3"/>
    </row>
    <row r="588" ht="15.75" customHeight="1">
      <c r="C588" s="240"/>
      <c r="E588" s="3"/>
    </row>
    <row r="589" ht="15.75" customHeight="1">
      <c r="C589" s="240"/>
      <c r="E589" s="3"/>
    </row>
    <row r="590" ht="15.75" customHeight="1">
      <c r="C590" s="240"/>
      <c r="E590" s="3"/>
    </row>
    <row r="591" ht="15.75" customHeight="1">
      <c r="C591" s="240"/>
      <c r="E591" s="3"/>
    </row>
    <row r="592" ht="15.75" customHeight="1">
      <c r="C592" s="240"/>
      <c r="E592" s="3"/>
    </row>
    <row r="593" ht="15.75" customHeight="1">
      <c r="C593" s="240"/>
      <c r="E593" s="3"/>
    </row>
    <row r="594" ht="15.75" customHeight="1">
      <c r="C594" s="240"/>
      <c r="E594" s="3"/>
    </row>
    <row r="595" ht="15.75" customHeight="1">
      <c r="C595" s="240"/>
      <c r="E595" s="3"/>
    </row>
    <row r="596" ht="15.75" customHeight="1">
      <c r="C596" s="240"/>
      <c r="E596" s="3"/>
    </row>
    <row r="597" ht="15.75" customHeight="1">
      <c r="C597" s="240"/>
      <c r="E597" s="3"/>
    </row>
    <row r="598" ht="15.75" customHeight="1">
      <c r="C598" s="240"/>
      <c r="E598" s="3"/>
    </row>
    <row r="599" ht="15.75" customHeight="1">
      <c r="C599" s="240"/>
      <c r="E599" s="3"/>
    </row>
    <row r="600" ht="15.75" customHeight="1">
      <c r="C600" s="240"/>
      <c r="E600" s="3"/>
    </row>
    <row r="601" ht="15.75" customHeight="1">
      <c r="C601" s="240"/>
      <c r="E601" s="3"/>
    </row>
    <row r="602" ht="15.75" customHeight="1">
      <c r="C602" s="240"/>
      <c r="E602" s="3"/>
    </row>
    <row r="603" ht="15.75" customHeight="1">
      <c r="C603" s="240"/>
      <c r="E603" s="3"/>
    </row>
    <row r="604" ht="15.75" customHeight="1">
      <c r="C604" s="240"/>
      <c r="E604" s="3"/>
    </row>
    <row r="605" ht="15.75" customHeight="1">
      <c r="C605" s="240"/>
      <c r="E605" s="3"/>
    </row>
    <row r="606" ht="15.75" customHeight="1">
      <c r="C606" s="240"/>
      <c r="E606" s="3"/>
    </row>
    <row r="607" ht="15.75" customHeight="1">
      <c r="C607" s="240"/>
      <c r="E607" s="3"/>
    </row>
    <row r="608" ht="15.75" customHeight="1">
      <c r="C608" s="240"/>
      <c r="E608" s="3"/>
    </row>
    <row r="609" ht="15.75" customHeight="1">
      <c r="C609" s="240"/>
      <c r="E609" s="3"/>
    </row>
    <row r="610" ht="15.75" customHeight="1">
      <c r="C610" s="240"/>
      <c r="E610" s="3"/>
    </row>
    <row r="611" ht="15.75" customHeight="1">
      <c r="C611" s="240"/>
      <c r="E611" s="3"/>
    </row>
    <row r="612" ht="15.75" customHeight="1">
      <c r="C612" s="240"/>
      <c r="E612" s="3"/>
    </row>
    <row r="613" ht="15.75" customHeight="1">
      <c r="C613" s="240"/>
      <c r="E613" s="3"/>
    </row>
    <row r="614" ht="15.75" customHeight="1">
      <c r="C614" s="240"/>
      <c r="E614" s="3"/>
    </row>
    <row r="615" ht="15.75" customHeight="1">
      <c r="C615" s="240"/>
      <c r="E615" s="3"/>
    </row>
    <row r="616" ht="15.75" customHeight="1">
      <c r="C616" s="240"/>
      <c r="E616" s="3"/>
    </row>
    <row r="617" ht="15.75" customHeight="1">
      <c r="C617" s="240"/>
      <c r="E617" s="3"/>
    </row>
    <row r="618" ht="15.75" customHeight="1">
      <c r="C618" s="240"/>
      <c r="E618" s="3"/>
    </row>
    <row r="619" ht="15.75" customHeight="1">
      <c r="C619" s="240"/>
      <c r="E619" s="3"/>
    </row>
    <row r="620" ht="15.75" customHeight="1">
      <c r="C620" s="240"/>
      <c r="E620" s="3"/>
    </row>
    <row r="621" ht="15.75" customHeight="1">
      <c r="C621" s="240"/>
      <c r="E621" s="3"/>
    </row>
    <row r="622" ht="15.75" customHeight="1">
      <c r="C622" s="240"/>
      <c r="E622" s="3"/>
    </row>
    <row r="623" ht="15.75" customHeight="1">
      <c r="C623" s="240"/>
      <c r="E623" s="3"/>
    </row>
    <row r="624" ht="15.75" customHeight="1">
      <c r="C624" s="240"/>
      <c r="E624" s="3"/>
    </row>
    <row r="625" ht="15.75" customHeight="1">
      <c r="C625" s="240"/>
      <c r="E625" s="3"/>
    </row>
    <row r="626" ht="15.75" customHeight="1">
      <c r="C626" s="240"/>
      <c r="E626" s="3"/>
    </row>
    <row r="627" ht="15.75" customHeight="1">
      <c r="C627" s="240"/>
      <c r="E627" s="3"/>
    </row>
    <row r="628" ht="15.75" customHeight="1">
      <c r="C628" s="240"/>
      <c r="E628" s="3"/>
    </row>
    <row r="629" ht="15.75" customHeight="1">
      <c r="C629" s="240"/>
      <c r="E629" s="3"/>
    </row>
    <row r="630" ht="15.75" customHeight="1">
      <c r="C630" s="240"/>
      <c r="E630" s="3"/>
    </row>
    <row r="631" ht="15.75" customHeight="1">
      <c r="C631" s="240"/>
      <c r="E631" s="3"/>
    </row>
    <row r="632" ht="15.75" customHeight="1">
      <c r="C632" s="240"/>
      <c r="E632" s="3"/>
    </row>
    <row r="633" ht="15.75" customHeight="1">
      <c r="C633" s="240"/>
      <c r="E633" s="3"/>
    </row>
    <row r="634" ht="15.75" customHeight="1">
      <c r="C634" s="240"/>
      <c r="E634" s="3"/>
    </row>
    <row r="635" ht="15.75" customHeight="1">
      <c r="C635" s="240"/>
      <c r="E635" s="3"/>
    </row>
    <row r="636" ht="15.75" customHeight="1">
      <c r="C636" s="240"/>
      <c r="E636" s="3"/>
    </row>
    <row r="637" ht="15.75" customHeight="1">
      <c r="C637" s="240"/>
      <c r="E637" s="3"/>
    </row>
    <row r="638" ht="15.75" customHeight="1">
      <c r="C638" s="240"/>
      <c r="E638" s="3"/>
    </row>
    <row r="639" ht="15.75" customHeight="1">
      <c r="C639" s="240"/>
      <c r="E639" s="3"/>
    </row>
    <row r="640" ht="15.75" customHeight="1">
      <c r="C640" s="240"/>
      <c r="E640" s="3"/>
    </row>
    <row r="641" ht="15.75" customHeight="1">
      <c r="C641" s="240"/>
      <c r="E641" s="3"/>
    </row>
    <row r="642" ht="15.75" customHeight="1">
      <c r="C642" s="240"/>
      <c r="E642" s="3"/>
    </row>
    <row r="643" ht="15.75" customHeight="1">
      <c r="C643" s="240"/>
      <c r="E643" s="3"/>
    </row>
    <row r="644" ht="15.75" customHeight="1">
      <c r="C644" s="240"/>
      <c r="E644" s="3"/>
    </row>
    <row r="645" ht="15.75" customHeight="1">
      <c r="C645" s="240"/>
      <c r="E645" s="3"/>
    </row>
    <row r="646" ht="15.75" customHeight="1">
      <c r="C646" s="240"/>
      <c r="E646" s="3"/>
    </row>
    <row r="647" ht="15.75" customHeight="1">
      <c r="C647" s="240"/>
      <c r="E647" s="3"/>
    </row>
    <row r="648" ht="15.75" customHeight="1">
      <c r="C648" s="240"/>
      <c r="E648" s="3"/>
    </row>
    <row r="649" ht="15.75" customHeight="1">
      <c r="C649" s="240"/>
      <c r="E649" s="3"/>
    </row>
    <row r="650" ht="15.75" customHeight="1">
      <c r="C650" s="240"/>
      <c r="E650" s="3"/>
    </row>
    <row r="651" ht="15.75" customHeight="1">
      <c r="C651" s="240"/>
      <c r="E651" s="3"/>
    </row>
    <row r="652" ht="15.75" customHeight="1">
      <c r="C652" s="240"/>
      <c r="E652" s="3"/>
    </row>
    <row r="653" ht="15.75" customHeight="1">
      <c r="C653" s="240"/>
      <c r="E653" s="3"/>
    </row>
    <row r="654" ht="15.75" customHeight="1">
      <c r="C654" s="240"/>
      <c r="E654" s="3"/>
    </row>
    <row r="655" ht="15.75" customHeight="1">
      <c r="C655" s="240"/>
      <c r="E655" s="3"/>
    </row>
    <row r="656" ht="15.75" customHeight="1">
      <c r="C656" s="240"/>
      <c r="E656" s="3"/>
    </row>
    <row r="657" ht="15.75" customHeight="1">
      <c r="C657" s="240"/>
      <c r="E657" s="3"/>
    </row>
    <row r="658" ht="15.75" customHeight="1">
      <c r="C658" s="240"/>
      <c r="E658" s="3"/>
    </row>
    <row r="659" ht="15.75" customHeight="1">
      <c r="C659" s="240"/>
      <c r="E659" s="3"/>
    </row>
    <row r="660" ht="15.75" customHeight="1">
      <c r="C660" s="240"/>
      <c r="E660" s="3"/>
    </row>
    <row r="661" ht="15.75" customHeight="1">
      <c r="C661" s="240"/>
      <c r="E661" s="3"/>
    </row>
    <row r="662" ht="15.75" customHeight="1">
      <c r="C662" s="240"/>
      <c r="E662" s="3"/>
    </row>
    <row r="663" ht="15.75" customHeight="1">
      <c r="C663" s="240"/>
      <c r="E663" s="3"/>
    </row>
    <row r="664" ht="15.75" customHeight="1">
      <c r="C664" s="240"/>
      <c r="E664" s="3"/>
    </row>
    <row r="665" ht="15.75" customHeight="1">
      <c r="C665" s="240"/>
      <c r="E665" s="3"/>
    </row>
    <row r="666" ht="15.75" customHeight="1">
      <c r="C666" s="240"/>
      <c r="E666" s="3"/>
    </row>
    <row r="667" ht="15.75" customHeight="1">
      <c r="C667" s="240"/>
      <c r="E667" s="3"/>
    </row>
    <row r="668" ht="15.75" customHeight="1">
      <c r="C668" s="240"/>
      <c r="E668" s="3"/>
    </row>
    <row r="669" ht="15.75" customHeight="1">
      <c r="C669" s="240"/>
      <c r="E669" s="3"/>
    </row>
    <row r="670" ht="15.75" customHeight="1">
      <c r="C670" s="240"/>
      <c r="E670" s="3"/>
    </row>
    <row r="671" ht="15.75" customHeight="1">
      <c r="C671" s="240"/>
      <c r="E671" s="3"/>
    </row>
    <row r="672" ht="15.75" customHeight="1">
      <c r="C672" s="240"/>
      <c r="E672" s="3"/>
    </row>
    <row r="673" ht="15.75" customHeight="1">
      <c r="C673" s="240"/>
      <c r="E673" s="3"/>
    </row>
    <row r="674" ht="15.75" customHeight="1">
      <c r="C674" s="240"/>
      <c r="E674" s="3"/>
    </row>
    <row r="675" ht="15.75" customHeight="1">
      <c r="C675" s="240"/>
      <c r="E675" s="3"/>
    </row>
    <row r="676" ht="15.75" customHeight="1">
      <c r="C676" s="240"/>
      <c r="E676" s="3"/>
    </row>
    <row r="677" ht="15.75" customHeight="1">
      <c r="C677" s="240"/>
      <c r="E677" s="3"/>
    </row>
    <row r="678" ht="15.75" customHeight="1">
      <c r="C678" s="240"/>
      <c r="E678" s="3"/>
    </row>
    <row r="679" ht="15.75" customHeight="1">
      <c r="C679" s="240"/>
      <c r="E679" s="3"/>
    </row>
    <row r="680" ht="15.75" customHeight="1">
      <c r="C680" s="240"/>
      <c r="E680" s="3"/>
    </row>
    <row r="681" ht="15.75" customHeight="1">
      <c r="C681" s="240"/>
      <c r="E681" s="3"/>
    </row>
    <row r="682" ht="15.75" customHeight="1">
      <c r="C682" s="240"/>
      <c r="E682" s="3"/>
    </row>
    <row r="683" ht="15.75" customHeight="1">
      <c r="C683" s="240"/>
      <c r="E683" s="3"/>
    </row>
    <row r="684" ht="15.75" customHeight="1">
      <c r="C684" s="240"/>
      <c r="E684" s="3"/>
    </row>
    <row r="685" ht="15.75" customHeight="1">
      <c r="C685" s="240"/>
      <c r="E685" s="3"/>
    </row>
    <row r="686" ht="15.75" customHeight="1">
      <c r="C686" s="240"/>
      <c r="E686" s="3"/>
    </row>
    <row r="687" ht="15.75" customHeight="1">
      <c r="C687" s="240"/>
      <c r="E687" s="3"/>
    </row>
    <row r="688" ht="15.75" customHeight="1">
      <c r="C688" s="240"/>
      <c r="E688" s="3"/>
    </row>
    <row r="689" ht="15.75" customHeight="1">
      <c r="C689" s="240"/>
      <c r="E689" s="3"/>
    </row>
    <row r="690" ht="15.75" customHeight="1">
      <c r="C690" s="240"/>
      <c r="E690" s="3"/>
    </row>
    <row r="691" ht="15.75" customHeight="1">
      <c r="C691" s="240"/>
      <c r="E691" s="3"/>
    </row>
    <row r="692" ht="15.75" customHeight="1">
      <c r="C692" s="240"/>
      <c r="E692" s="3"/>
    </row>
    <row r="693" ht="15.75" customHeight="1">
      <c r="C693" s="240"/>
      <c r="E693" s="3"/>
    </row>
    <row r="694" ht="15.75" customHeight="1">
      <c r="C694" s="240"/>
      <c r="E694" s="3"/>
    </row>
    <row r="695" ht="15.75" customHeight="1">
      <c r="C695" s="240"/>
      <c r="E695" s="3"/>
    </row>
    <row r="696" ht="15.75" customHeight="1">
      <c r="C696" s="240"/>
      <c r="E696" s="3"/>
    </row>
    <row r="697" ht="15.75" customHeight="1">
      <c r="C697" s="240"/>
      <c r="E697" s="3"/>
    </row>
    <row r="698" ht="15.75" customHeight="1">
      <c r="C698" s="240"/>
      <c r="E698" s="3"/>
    </row>
    <row r="699" ht="15.75" customHeight="1">
      <c r="C699" s="240"/>
      <c r="E699" s="3"/>
    </row>
    <row r="700" ht="15.75" customHeight="1">
      <c r="C700" s="240"/>
      <c r="E700" s="3"/>
    </row>
    <row r="701" ht="15.75" customHeight="1">
      <c r="C701" s="240"/>
      <c r="E701" s="3"/>
    </row>
    <row r="702" ht="15.75" customHeight="1">
      <c r="C702" s="240"/>
      <c r="E702" s="3"/>
    </row>
    <row r="703" ht="15.75" customHeight="1">
      <c r="C703" s="240"/>
      <c r="E703" s="3"/>
    </row>
    <row r="704" ht="15.75" customHeight="1">
      <c r="C704" s="240"/>
      <c r="E704" s="3"/>
    </row>
    <row r="705" ht="15.75" customHeight="1">
      <c r="C705" s="240"/>
      <c r="E705" s="3"/>
    </row>
    <row r="706" ht="15.75" customHeight="1">
      <c r="C706" s="240"/>
      <c r="E706" s="3"/>
    </row>
    <row r="707" ht="15.75" customHeight="1">
      <c r="C707" s="240"/>
      <c r="E707" s="3"/>
    </row>
    <row r="708" ht="15.75" customHeight="1">
      <c r="C708" s="240"/>
      <c r="E708" s="3"/>
    </row>
    <row r="709" ht="15.75" customHeight="1">
      <c r="C709" s="240"/>
      <c r="E709" s="3"/>
    </row>
    <row r="710" ht="15.75" customHeight="1">
      <c r="C710" s="240"/>
      <c r="E710" s="3"/>
    </row>
    <row r="711" ht="15.75" customHeight="1">
      <c r="C711" s="240"/>
      <c r="E711" s="3"/>
    </row>
    <row r="712" ht="15.75" customHeight="1">
      <c r="C712" s="240"/>
      <c r="E712" s="3"/>
    </row>
    <row r="713" ht="15.75" customHeight="1">
      <c r="C713" s="240"/>
      <c r="E713" s="3"/>
    </row>
    <row r="714" ht="15.75" customHeight="1">
      <c r="C714" s="240"/>
      <c r="E714" s="3"/>
    </row>
    <row r="715" ht="15.75" customHeight="1">
      <c r="C715" s="240"/>
      <c r="E715" s="3"/>
    </row>
    <row r="716" ht="15.75" customHeight="1">
      <c r="C716" s="240"/>
      <c r="E716" s="3"/>
    </row>
    <row r="717" ht="15.75" customHeight="1">
      <c r="C717" s="240"/>
      <c r="E717" s="3"/>
    </row>
    <row r="718" ht="15.75" customHeight="1">
      <c r="C718" s="240"/>
      <c r="E718" s="3"/>
    </row>
    <row r="719" ht="15.75" customHeight="1">
      <c r="C719" s="240"/>
      <c r="E719" s="3"/>
    </row>
    <row r="720" ht="15.75" customHeight="1">
      <c r="C720" s="240"/>
      <c r="E720" s="3"/>
    </row>
    <row r="721" ht="15.75" customHeight="1">
      <c r="C721" s="240"/>
      <c r="E721" s="3"/>
    </row>
    <row r="722" ht="15.75" customHeight="1">
      <c r="C722" s="240"/>
      <c r="E722" s="3"/>
    </row>
    <row r="723" ht="15.75" customHeight="1">
      <c r="C723" s="240"/>
      <c r="E723" s="3"/>
    </row>
    <row r="724" ht="15.75" customHeight="1">
      <c r="C724" s="240"/>
      <c r="E724" s="3"/>
    </row>
    <row r="725" ht="15.75" customHeight="1">
      <c r="C725" s="240"/>
      <c r="E725" s="3"/>
    </row>
    <row r="726" ht="15.75" customHeight="1">
      <c r="C726" s="240"/>
      <c r="E726" s="3"/>
    </row>
    <row r="727" ht="15.75" customHeight="1">
      <c r="C727" s="240"/>
      <c r="E727" s="3"/>
    </row>
    <row r="728" ht="15.75" customHeight="1">
      <c r="C728" s="240"/>
      <c r="E728" s="3"/>
    </row>
    <row r="729" ht="15.75" customHeight="1">
      <c r="C729" s="240"/>
      <c r="E729" s="3"/>
    </row>
    <row r="730" ht="15.75" customHeight="1">
      <c r="C730" s="240"/>
      <c r="E730" s="3"/>
    </row>
    <row r="731" ht="15.75" customHeight="1">
      <c r="C731" s="240"/>
      <c r="E731" s="3"/>
    </row>
    <row r="732" ht="15.75" customHeight="1">
      <c r="C732" s="240"/>
      <c r="E732" s="3"/>
    </row>
    <row r="733" ht="15.75" customHeight="1">
      <c r="C733" s="240"/>
      <c r="E733" s="3"/>
    </row>
    <row r="734" ht="15.75" customHeight="1">
      <c r="C734" s="240"/>
      <c r="E734" s="3"/>
    </row>
    <row r="735" ht="15.75" customHeight="1">
      <c r="C735" s="240"/>
      <c r="E735" s="3"/>
    </row>
    <row r="736" ht="15.75" customHeight="1">
      <c r="C736" s="240"/>
      <c r="E736" s="3"/>
    </row>
    <row r="737" ht="15.75" customHeight="1">
      <c r="C737" s="240"/>
      <c r="E737" s="3"/>
    </row>
    <row r="738" ht="15.75" customHeight="1">
      <c r="C738" s="240"/>
      <c r="E738" s="3"/>
    </row>
    <row r="739" ht="15.75" customHeight="1">
      <c r="C739" s="240"/>
      <c r="E739" s="3"/>
    </row>
    <row r="740" ht="15.75" customHeight="1">
      <c r="C740" s="240"/>
      <c r="E740" s="3"/>
    </row>
    <row r="741" ht="15.75" customHeight="1">
      <c r="C741" s="240"/>
      <c r="E741" s="3"/>
    </row>
    <row r="742" ht="15.75" customHeight="1">
      <c r="C742" s="240"/>
      <c r="E742" s="3"/>
    </row>
    <row r="743" ht="15.75" customHeight="1">
      <c r="C743" s="240"/>
      <c r="E743" s="3"/>
    </row>
    <row r="744" ht="15.75" customHeight="1">
      <c r="C744" s="240"/>
      <c r="E744" s="3"/>
    </row>
    <row r="745" ht="15.75" customHeight="1">
      <c r="C745" s="240"/>
      <c r="E745" s="3"/>
    </row>
    <row r="746" ht="15.75" customHeight="1">
      <c r="C746" s="240"/>
      <c r="E746" s="3"/>
    </row>
    <row r="747" ht="15.75" customHeight="1">
      <c r="C747" s="240"/>
      <c r="E747" s="3"/>
    </row>
    <row r="748" ht="15.75" customHeight="1">
      <c r="C748" s="240"/>
      <c r="E748" s="3"/>
    </row>
    <row r="749" ht="15.75" customHeight="1">
      <c r="C749" s="240"/>
      <c r="E749" s="3"/>
    </row>
    <row r="750" ht="15.75" customHeight="1">
      <c r="C750" s="240"/>
      <c r="E750" s="3"/>
    </row>
    <row r="751" ht="15.75" customHeight="1">
      <c r="C751" s="240"/>
      <c r="E751" s="3"/>
    </row>
    <row r="752" ht="15.75" customHeight="1">
      <c r="C752" s="240"/>
      <c r="E752" s="3"/>
    </row>
    <row r="753" ht="15.75" customHeight="1">
      <c r="C753" s="240"/>
      <c r="E753" s="3"/>
    </row>
    <row r="754" ht="15.75" customHeight="1">
      <c r="C754" s="240"/>
      <c r="E754" s="3"/>
    </row>
    <row r="755" ht="15.75" customHeight="1">
      <c r="C755" s="240"/>
      <c r="E755" s="3"/>
    </row>
    <row r="756" ht="15.75" customHeight="1">
      <c r="C756" s="240"/>
      <c r="E756" s="3"/>
    </row>
    <row r="757" ht="15.75" customHeight="1">
      <c r="C757" s="240"/>
      <c r="E757" s="3"/>
    </row>
    <row r="758" ht="15.75" customHeight="1">
      <c r="C758" s="240"/>
      <c r="E758" s="3"/>
    </row>
    <row r="759" ht="15.75" customHeight="1">
      <c r="C759" s="240"/>
      <c r="E759" s="3"/>
    </row>
    <row r="760" ht="15.75" customHeight="1">
      <c r="C760" s="240"/>
      <c r="E760" s="3"/>
    </row>
    <row r="761" ht="15.75" customHeight="1">
      <c r="C761" s="240"/>
      <c r="E761" s="3"/>
    </row>
    <row r="762" ht="15.75" customHeight="1">
      <c r="C762" s="240"/>
      <c r="E762" s="3"/>
    </row>
    <row r="763" ht="15.75" customHeight="1">
      <c r="C763" s="240"/>
      <c r="E763" s="3"/>
    </row>
    <row r="764" ht="15.75" customHeight="1">
      <c r="C764" s="240"/>
      <c r="E764" s="3"/>
    </row>
    <row r="765" ht="15.75" customHeight="1">
      <c r="C765" s="240"/>
      <c r="E765" s="3"/>
    </row>
    <row r="766" ht="15.75" customHeight="1">
      <c r="C766" s="240"/>
      <c r="E766" s="3"/>
    </row>
    <row r="767" ht="15.75" customHeight="1">
      <c r="C767" s="240"/>
      <c r="E767" s="3"/>
    </row>
    <row r="768" ht="15.75" customHeight="1">
      <c r="C768" s="240"/>
      <c r="E768" s="3"/>
    </row>
    <row r="769" ht="15.75" customHeight="1">
      <c r="C769" s="240"/>
      <c r="E769" s="3"/>
    </row>
    <row r="770" ht="15.75" customHeight="1">
      <c r="C770" s="240"/>
      <c r="E770" s="3"/>
    </row>
    <row r="771" ht="15.75" customHeight="1">
      <c r="C771" s="240"/>
      <c r="E771" s="3"/>
    </row>
    <row r="772" ht="15.75" customHeight="1">
      <c r="C772" s="240"/>
      <c r="E772" s="3"/>
    </row>
    <row r="773" ht="15.75" customHeight="1">
      <c r="C773" s="240"/>
      <c r="E773" s="3"/>
    </row>
    <row r="774" ht="15.75" customHeight="1">
      <c r="C774" s="240"/>
      <c r="E774" s="3"/>
    </row>
    <row r="775" ht="15.75" customHeight="1">
      <c r="C775" s="240"/>
      <c r="E775" s="3"/>
    </row>
    <row r="776" ht="15.75" customHeight="1">
      <c r="C776" s="240"/>
      <c r="E776" s="3"/>
    </row>
    <row r="777" ht="15.75" customHeight="1">
      <c r="C777" s="240"/>
      <c r="E777" s="3"/>
    </row>
    <row r="778" ht="15.75" customHeight="1">
      <c r="C778" s="240"/>
      <c r="E778" s="3"/>
    </row>
    <row r="779" ht="15.75" customHeight="1">
      <c r="C779" s="240"/>
      <c r="E779" s="3"/>
    </row>
    <row r="780" ht="15.75" customHeight="1">
      <c r="C780" s="240"/>
      <c r="E780" s="3"/>
    </row>
    <row r="781" ht="15.75" customHeight="1">
      <c r="C781" s="240"/>
      <c r="E781" s="3"/>
    </row>
    <row r="782" ht="15.75" customHeight="1">
      <c r="C782" s="240"/>
      <c r="E782" s="3"/>
    </row>
    <row r="783" ht="15.75" customHeight="1">
      <c r="C783" s="240"/>
      <c r="E783" s="3"/>
    </row>
    <row r="784" ht="15.75" customHeight="1">
      <c r="C784" s="240"/>
      <c r="E784" s="3"/>
    </row>
    <row r="785" ht="15.75" customHeight="1">
      <c r="C785" s="240"/>
      <c r="E785" s="3"/>
    </row>
    <row r="786" ht="15.75" customHeight="1">
      <c r="C786" s="240"/>
      <c r="E786" s="3"/>
    </row>
    <row r="787" ht="15.75" customHeight="1">
      <c r="C787" s="240"/>
      <c r="E787" s="3"/>
    </row>
    <row r="788" ht="15.75" customHeight="1">
      <c r="C788" s="240"/>
      <c r="E788" s="3"/>
    </row>
    <row r="789" ht="15.75" customHeight="1">
      <c r="C789" s="240"/>
      <c r="E789" s="3"/>
    </row>
    <row r="790" ht="15.75" customHeight="1">
      <c r="C790" s="240"/>
      <c r="E790" s="3"/>
    </row>
    <row r="791" ht="15.75" customHeight="1">
      <c r="C791" s="240"/>
      <c r="E791" s="3"/>
    </row>
    <row r="792" ht="15.75" customHeight="1">
      <c r="C792" s="240"/>
      <c r="E792" s="3"/>
    </row>
    <row r="793" ht="15.75" customHeight="1">
      <c r="C793" s="240"/>
      <c r="E793" s="3"/>
    </row>
    <row r="794" ht="15.75" customHeight="1">
      <c r="C794" s="240"/>
      <c r="E794" s="3"/>
    </row>
    <row r="795" ht="15.75" customHeight="1">
      <c r="C795" s="240"/>
      <c r="E795" s="3"/>
    </row>
    <row r="796" ht="15.75" customHeight="1">
      <c r="C796" s="240"/>
      <c r="E796" s="3"/>
    </row>
    <row r="797" ht="15.75" customHeight="1">
      <c r="C797" s="240"/>
      <c r="E797" s="3"/>
    </row>
    <row r="798" ht="15.75" customHeight="1">
      <c r="C798" s="240"/>
      <c r="E798" s="3"/>
    </row>
    <row r="799" ht="15.75" customHeight="1">
      <c r="C799" s="240"/>
      <c r="E799" s="3"/>
    </row>
    <row r="800" ht="15.75" customHeight="1">
      <c r="C800" s="240"/>
      <c r="E800" s="3"/>
    </row>
    <row r="801" ht="15.75" customHeight="1">
      <c r="C801" s="240"/>
      <c r="E801" s="3"/>
    </row>
    <row r="802" ht="15.75" customHeight="1">
      <c r="C802" s="240"/>
      <c r="E802" s="3"/>
    </row>
    <row r="803" ht="15.75" customHeight="1">
      <c r="C803" s="240"/>
      <c r="E803" s="3"/>
    </row>
    <row r="804" ht="15.75" customHeight="1">
      <c r="C804" s="240"/>
      <c r="E804" s="3"/>
    </row>
    <row r="805" ht="15.75" customHeight="1">
      <c r="C805" s="240"/>
      <c r="E805" s="3"/>
    </row>
    <row r="806" ht="15.75" customHeight="1">
      <c r="C806" s="240"/>
      <c r="E806" s="3"/>
    </row>
    <row r="807" ht="15.75" customHeight="1">
      <c r="C807" s="240"/>
      <c r="E807" s="3"/>
    </row>
    <row r="808" ht="15.75" customHeight="1">
      <c r="C808" s="240"/>
      <c r="E808" s="3"/>
    </row>
    <row r="809" ht="15.75" customHeight="1">
      <c r="C809" s="240"/>
      <c r="E809" s="3"/>
    </row>
    <row r="810" ht="15.75" customHeight="1">
      <c r="C810" s="240"/>
      <c r="E810" s="3"/>
    </row>
    <row r="811" ht="15.75" customHeight="1">
      <c r="C811" s="240"/>
      <c r="E811" s="3"/>
    </row>
    <row r="812" ht="15.75" customHeight="1">
      <c r="C812" s="240"/>
      <c r="E812" s="3"/>
    </row>
    <row r="813" ht="15.75" customHeight="1">
      <c r="C813" s="240"/>
      <c r="E813" s="3"/>
    </row>
    <row r="814" ht="15.75" customHeight="1">
      <c r="C814" s="240"/>
      <c r="E814" s="3"/>
    </row>
    <row r="815" ht="15.75" customHeight="1">
      <c r="C815" s="240"/>
      <c r="E815" s="3"/>
    </row>
    <row r="816" ht="15.75" customHeight="1">
      <c r="C816" s="240"/>
      <c r="E816" s="3"/>
    </row>
    <row r="817" ht="15.75" customHeight="1">
      <c r="C817" s="240"/>
      <c r="E817" s="3"/>
    </row>
    <row r="818" ht="15.75" customHeight="1">
      <c r="C818" s="240"/>
      <c r="E818" s="3"/>
    </row>
    <row r="819" ht="15.75" customHeight="1">
      <c r="C819" s="240"/>
      <c r="E819" s="3"/>
    </row>
    <row r="820" ht="15.75" customHeight="1">
      <c r="C820" s="240"/>
      <c r="E820" s="3"/>
    </row>
    <row r="821" ht="15.75" customHeight="1">
      <c r="C821" s="240"/>
      <c r="E821" s="3"/>
    </row>
    <row r="822" ht="15.75" customHeight="1">
      <c r="C822" s="240"/>
      <c r="E822" s="3"/>
    </row>
    <row r="823" ht="15.75" customHeight="1">
      <c r="C823" s="240"/>
      <c r="E823" s="3"/>
    </row>
    <row r="824" ht="15.75" customHeight="1">
      <c r="C824" s="240"/>
      <c r="E824" s="3"/>
    </row>
    <row r="825" ht="15.75" customHeight="1">
      <c r="C825" s="240"/>
      <c r="E825" s="3"/>
    </row>
    <row r="826" ht="15.75" customHeight="1">
      <c r="C826" s="240"/>
      <c r="E826" s="3"/>
    </row>
    <row r="827" ht="15.75" customHeight="1">
      <c r="C827" s="240"/>
      <c r="E827" s="3"/>
    </row>
    <row r="828" ht="15.75" customHeight="1">
      <c r="C828" s="240"/>
      <c r="E828" s="3"/>
    </row>
    <row r="829" ht="15.75" customHeight="1">
      <c r="C829" s="240"/>
      <c r="E829" s="3"/>
    </row>
    <row r="830" ht="15.75" customHeight="1">
      <c r="C830" s="240"/>
      <c r="E830" s="3"/>
    </row>
    <row r="831" ht="15.75" customHeight="1">
      <c r="C831" s="240"/>
      <c r="E831" s="3"/>
    </row>
    <row r="832" ht="15.75" customHeight="1">
      <c r="C832" s="240"/>
      <c r="E832" s="3"/>
    </row>
    <row r="833" ht="15.75" customHeight="1">
      <c r="C833" s="240"/>
      <c r="E833" s="3"/>
    </row>
    <row r="834" ht="15.75" customHeight="1">
      <c r="C834" s="240"/>
      <c r="E834" s="3"/>
    </row>
    <row r="835" ht="15.75" customHeight="1">
      <c r="C835" s="240"/>
      <c r="E835" s="3"/>
    </row>
    <row r="836" ht="15.75" customHeight="1">
      <c r="C836" s="240"/>
      <c r="E836" s="3"/>
    </row>
    <row r="837" ht="15.75" customHeight="1">
      <c r="C837" s="240"/>
      <c r="E837" s="3"/>
    </row>
    <row r="838" ht="15.75" customHeight="1">
      <c r="C838" s="240"/>
      <c r="E838" s="3"/>
    </row>
    <row r="839" ht="15.75" customHeight="1">
      <c r="C839" s="240"/>
      <c r="E839" s="3"/>
    </row>
    <row r="840" ht="15.75" customHeight="1">
      <c r="C840" s="240"/>
      <c r="E840" s="3"/>
    </row>
    <row r="841" ht="15.75" customHeight="1">
      <c r="C841" s="240"/>
      <c r="E841" s="3"/>
    </row>
    <row r="842" ht="15.75" customHeight="1">
      <c r="C842" s="240"/>
      <c r="E842" s="3"/>
    </row>
    <row r="843" ht="15.75" customHeight="1">
      <c r="C843" s="240"/>
      <c r="E843" s="3"/>
    </row>
    <row r="844" ht="15.75" customHeight="1">
      <c r="C844" s="240"/>
      <c r="E844" s="3"/>
    </row>
    <row r="845" ht="15.75" customHeight="1">
      <c r="C845" s="240"/>
      <c r="E845" s="3"/>
    </row>
    <row r="846" ht="15.75" customHeight="1">
      <c r="C846" s="240"/>
      <c r="E846" s="3"/>
    </row>
    <row r="847" ht="15.75" customHeight="1">
      <c r="C847" s="240"/>
      <c r="E847" s="3"/>
    </row>
    <row r="848" ht="15.75" customHeight="1">
      <c r="C848" s="240"/>
      <c r="E848" s="3"/>
    </row>
    <row r="849" ht="15.75" customHeight="1">
      <c r="C849" s="240"/>
      <c r="E849" s="3"/>
    </row>
    <row r="850" ht="15.75" customHeight="1">
      <c r="C850" s="240"/>
      <c r="E850" s="3"/>
    </row>
    <row r="851" ht="15.75" customHeight="1">
      <c r="C851" s="240"/>
      <c r="E851" s="3"/>
    </row>
    <row r="852" ht="15.75" customHeight="1">
      <c r="C852" s="240"/>
      <c r="E852" s="3"/>
    </row>
    <row r="853" ht="15.75" customHeight="1">
      <c r="C853" s="240"/>
      <c r="E853" s="3"/>
    </row>
    <row r="854" ht="15.75" customHeight="1">
      <c r="C854" s="240"/>
      <c r="E854" s="3"/>
    </row>
    <row r="855" ht="15.75" customHeight="1">
      <c r="C855" s="240"/>
      <c r="E855" s="3"/>
    </row>
    <row r="856" ht="15.75" customHeight="1">
      <c r="C856" s="240"/>
      <c r="E856" s="3"/>
    </row>
    <row r="857" ht="15.75" customHeight="1">
      <c r="C857" s="240"/>
      <c r="E857" s="3"/>
    </row>
    <row r="858" ht="15.75" customHeight="1">
      <c r="C858" s="240"/>
      <c r="E858" s="3"/>
    </row>
    <row r="859" ht="15.75" customHeight="1">
      <c r="C859" s="240"/>
      <c r="E859" s="3"/>
    </row>
    <row r="860" ht="15.75" customHeight="1">
      <c r="C860" s="240"/>
      <c r="E860" s="3"/>
    </row>
    <row r="861" ht="15.75" customHeight="1">
      <c r="C861" s="240"/>
      <c r="E861" s="3"/>
    </row>
    <row r="862" ht="15.75" customHeight="1">
      <c r="C862" s="240"/>
      <c r="E862" s="3"/>
    </row>
    <row r="863" ht="15.75" customHeight="1">
      <c r="C863" s="240"/>
      <c r="E863" s="3"/>
    </row>
    <row r="864" ht="15.75" customHeight="1">
      <c r="C864" s="240"/>
      <c r="E864" s="3"/>
    </row>
    <row r="865" ht="15.75" customHeight="1">
      <c r="C865" s="240"/>
      <c r="E865" s="3"/>
    </row>
    <row r="866" ht="15.75" customHeight="1">
      <c r="C866" s="240"/>
      <c r="E866" s="3"/>
    </row>
    <row r="867" ht="15.75" customHeight="1">
      <c r="C867" s="240"/>
      <c r="E867" s="3"/>
    </row>
    <row r="868" ht="15.75" customHeight="1">
      <c r="C868" s="240"/>
      <c r="E868" s="3"/>
    </row>
    <row r="869" ht="15.75" customHeight="1">
      <c r="C869" s="240"/>
      <c r="E869" s="3"/>
    </row>
    <row r="870" ht="15.75" customHeight="1">
      <c r="C870" s="240"/>
      <c r="E870" s="3"/>
    </row>
    <row r="871" ht="15.75" customHeight="1">
      <c r="C871" s="240"/>
      <c r="E871" s="3"/>
    </row>
    <row r="872" ht="15.75" customHeight="1">
      <c r="C872" s="240"/>
      <c r="E872" s="3"/>
    </row>
    <row r="873" ht="15.75" customHeight="1">
      <c r="C873" s="240"/>
      <c r="E873" s="3"/>
    </row>
    <row r="874" ht="15.75" customHeight="1">
      <c r="C874" s="240"/>
      <c r="E874" s="3"/>
    </row>
    <row r="875" ht="15.75" customHeight="1">
      <c r="C875" s="240"/>
      <c r="E875" s="3"/>
    </row>
    <row r="876" ht="15.75" customHeight="1">
      <c r="C876" s="240"/>
      <c r="E876" s="3"/>
    </row>
    <row r="877" ht="15.75" customHeight="1">
      <c r="C877" s="240"/>
      <c r="E877" s="3"/>
    </row>
    <row r="878" ht="15.75" customHeight="1">
      <c r="C878" s="240"/>
      <c r="E878" s="3"/>
    </row>
    <row r="879" ht="15.75" customHeight="1">
      <c r="C879" s="240"/>
      <c r="E879" s="3"/>
    </row>
    <row r="880" ht="15.75" customHeight="1">
      <c r="C880" s="240"/>
      <c r="E880" s="3"/>
    </row>
    <row r="881" ht="15.75" customHeight="1">
      <c r="C881" s="240"/>
      <c r="E881" s="3"/>
    </row>
    <row r="882" ht="15.75" customHeight="1">
      <c r="C882" s="240"/>
      <c r="E882" s="3"/>
    </row>
    <row r="883" ht="15.75" customHeight="1">
      <c r="C883" s="240"/>
      <c r="E883" s="3"/>
    </row>
    <row r="884" ht="15.75" customHeight="1">
      <c r="C884" s="240"/>
      <c r="E884" s="3"/>
    </row>
    <row r="885" ht="15.75" customHeight="1">
      <c r="C885" s="240"/>
      <c r="E885" s="3"/>
    </row>
    <row r="886" ht="15.75" customHeight="1">
      <c r="C886" s="240"/>
      <c r="E886" s="3"/>
    </row>
    <row r="887" ht="15.75" customHeight="1">
      <c r="C887" s="240"/>
      <c r="E887" s="3"/>
    </row>
    <row r="888" ht="15.75" customHeight="1">
      <c r="C888" s="240"/>
      <c r="E888" s="3"/>
    </row>
    <row r="889" ht="15.75" customHeight="1">
      <c r="C889" s="240"/>
      <c r="E889" s="3"/>
    </row>
    <row r="890" ht="15.75" customHeight="1">
      <c r="C890" s="240"/>
      <c r="E890" s="3"/>
    </row>
    <row r="891" ht="15.75" customHeight="1">
      <c r="C891" s="240"/>
      <c r="E891" s="3"/>
    </row>
    <row r="892" ht="15.75" customHeight="1">
      <c r="C892" s="240"/>
      <c r="E892" s="3"/>
    </row>
    <row r="893" ht="15.75" customHeight="1">
      <c r="C893" s="240"/>
      <c r="E893" s="3"/>
    </row>
    <row r="894" ht="15.75" customHeight="1">
      <c r="C894" s="240"/>
      <c r="E894" s="3"/>
    </row>
    <row r="895" ht="15.75" customHeight="1">
      <c r="C895" s="240"/>
      <c r="E895" s="3"/>
    </row>
    <row r="896" ht="15.75" customHeight="1">
      <c r="C896" s="240"/>
      <c r="E896" s="3"/>
    </row>
    <row r="897" ht="15.75" customHeight="1">
      <c r="C897" s="240"/>
      <c r="E897" s="3"/>
    </row>
    <row r="898" ht="15.75" customHeight="1">
      <c r="C898" s="240"/>
      <c r="E898" s="3"/>
    </row>
    <row r="899" ht="15.75" customHeight="1">
      <c r="C899" s="240"/>
      <c r="E899" s="3"/>
    </row>
    <row r="900" ht="15.75" customHeight="1">
      <c r="C900" s="240"/>
      <c r="E900" s="3"/>
    </row>
    <row r="901" ht="15.75" customHeight="1">
      <c r="C901" s="240"/>
      <c r="E901" s="3"/>
    </row>
    <row r="902" ht="15.75" customHeight="1">
      <c r="C902" s="240"/>
      <c r="E902" s="3"/>
    </row>
    <row r="903" ht="15.75" customHeight="1">
      <c r="C903" s="240"/>
      <c r="E903" s="3"/>
    </row>
    <row r="904" ht="15.75" customHeight="1">
      <c r="C904" s="240"/>
      <c r="E904" s="3"/>
    </row>
    <row r="905" ht="15.75" customHeight="1">
      <c r="C905" s="240"/>
      <c r="E905" s="3"/>
    </row>
    <row r="906" ht="15.75" customHeight="1">
      <c r="C906" s="240"/>
      <c r="E906" s="3"/>
    </row>
    <row r="907" ht="15.75" customHeight="1">
      <c r="C907" s="240"/>
      <c r="E907" s="3"/>
    </row>
    <row r="908" ht="15.75" customHeight="1">
      <c r="C908" s="240"/>
      <c r="E908" s="3"/>
    </row>
    <row r="909" ht="15.75" customHeight="1">
      <c r="C909" s="240"/>
      <c r="E909" s="3"/>
    </row>
    <row r="910" ht="15.75" customHeight="1">
      <c r="C910" s="240"/>
      <c r="E910" s="3"/>
    </row>
    <row r="911" ht="15.75" customHeight="1">
      <c r="C911" s="240"/>
      <c r="E911" s="3"/>
    </row>
    <row r="912" ht="15.75" customHeight="1">
      <c r="C912" s="240"/>
      <c r="E912" s="3"/>
    </row>
    <row r="913" ht="15.75" customHeight="1">
      <c r="C913" s="240"/>
      <c r="E913" s="3"/>
    </row>
    <row r="914" ht="15.75" customHeight="1">
      <c r="C914" s="240"/>
      <c r="E914" s="3"/>
    </row>
    <row r="915" ht="15.75" customHeight="1">
      <c r="C915" s="240"/>
      <c r="E915" s="3"/>
    </row>
    <row r="916" ht="15.75" customHeight="1">
      <c r="C916" s="240"/>
      <c r="E916" s="3"/>
    </row>
    <row r="917" ht="15.75" customHeight="1">
      <c r="C917" s="240"/>
      <c r="E917" s="3"/>
    </row>
    <row r="918" ht="15.75" customHeight="1">
      <c r="C918" s="240"/>
      <c r="E918" s="3"/>
    </row>
    <row r="919" ht="15.75" customHeight="1">
      <c r="C919" s="240"/>
      <c r="E919" s="3"/>
    </row>
    <row r="920" ht="15.75" customHeight="1">
      <c r="C920" s="240"/>
      <c r="E920" s="3"/>
    </row>
    <row r="921" ht="15.75" customHeight="1">
      <c r="C921" s="240"/>
      <c r="E921" s="3"/>
    </row>
    <row r="922" ht="15.75" customHeight="1">
      <c r="C922" s="240"/>
      <c r="E922" s="3"/>
    </row>
    <row r="923" ht="15.75" customHeight="1">
      <c r="C923" s="240"/>
      <c r="E923" s="3"/>
    </row>
    <row r="924" ht="15.75" customHeight="1">
      <c r="C924" s="240"/>
      <c r="E924" s="3"/>
    </row>
    <row r="925" ht="15.75" customHeight="1">
      <c r="C925" s="240"/>
      <c r="E925" s="3"/>
    </row>
    <row r="926" ht="15.75" customHeight="1">
      <c r="C926" s="240"/>
      <c r="E926" s="3"/>
    </row>
    <row r="927" ht="15.75" customHeight="1">
      <c r="C927" s="240"/>
      <c r="E927" s="3"/>
    </row>
    <row r="928" ht="15.75" customHeight="1">
      <c r="C928" s="240"/>
      <c r="E928" s="3"/>
    </row>
    <row r="929" ht="15.75" customHeight="1">
      <c r="C929" s="240"/>
      <c r="E929" s="3"/>
    </row>
    <row r="930" ht="15.75" customHeight="1">
      <c r="C930" s="240"/>
      <c r="E930" s="3"/>
    </row>
    <row r="931" ht="15.75" customHeight="1">
      <c r="C931" s="240"/>
      <c r="E931" s="3"/>
    </row>
    <row r="932" ht="15.75" customHeight="1">
      <c r="C932" s="240"/>
      <c r="E932" s="3"/>
    </row>
    <row r="933" ht="15.75" customHeight="1">
      <c r="C933" s="240"/>
      <c r="E933" s="3"/>
    </row>
    <row r="934" ht="15.75" customHeight="1">
      <c r="C934" s="240"/>
      <c r="E934" s="3"/>
    </row>
    <row r="935" ht="15.75" customHeight="1">
      <c r="C935" s="240"/>
      <c r="E935" s="3"/>
    </row>
    <row r="936" ht="15.75" customHeight="1">
      <c r="C936" s="240"/>
      <c r="E936" s="3"/>
    </row>
    <row r="937" ht="15.75" customHeight="1">
      <c r="C937" s="240"/>
      <c r="E937" s="3"/>
    </row>
    <row r="938" ht="15.75" customHeight="1">
      <c r="C938" s="240"/>
      <c r="E938" s="3"/>
    </row>
    <row r="939" ht="15.75" customHeight="1">
      <c r="C939" s="240"/>
      <c r="E939" s="3"/>
    </row>
    <row r="940" ht="15.75" customHeight="1">
      <c r="C940" s="240"/>
      <c r="E940" s="3"/>
    </row>
    <row r="941" ht="15.75" customHeight="1">
      <c r="C941" s="240"/>
      <c r="E941" s="3"/>
    </row>
    <row r="942" ht="15.75" customHeight="1">
      <c r="C942" s="240"/>
      <c r="E942" s="3"/>
    </row>
    <row r="943" ht="15.75" customHeight="1">
      <c r="C943" s="240"/>
      <c r="E943" s="3"/>
    </row>
    <row r="944" ht="15.75" customHeight="1">
      <c r="C944" s="240"/>
      <c r="E944" s="3"/>
    </row>
    <row r="945" ht="15.75" customHeight="1">
      <c r="C945" s="240"/>
      <c r="E945" s="3"/>
    </row>
    <row r="946" ht="15.75" customHeight="1">
      <c r="C946" s="240"/>
      <c r="E946" s="3"/>
    </row>
    <row r="947" ht="15.75" customHeight="1">
      <c r="C947" s="240"/>
      <c r="E947" s="3"/>
    </row>
    <row r="948" ht="15.75" customHeight="1">
      <c r="C948" s="240"/>
      <c r="E948" s="3"/>
    </row>
    <row r="949" ht="15.75" customHeight="1">
      <c r="C949" s="240"/>
      <c r="E949" s="3"/>
    </row>
    <row r="950" ht="15.75" customHeight="1">
      <c r="C950" s="240"/>
      <c r="E950" s="3"/>
    </row>
    <row r="951" ht="15.75" customHeight="1">
      <c r="C951" s="240"/>
      <c r="E951" s="3"/>
    </row>
    <row r="952" ht="15.75" customHeight="1">
      <c r="C952" s="240"/>
      <c r="E952" s="3"/>
    </row>
    <row r="953" ht="15.75" customHeight="1">
      <c r="C953" s="240"/>
      <c r="E953" s="3"/>
    </row>
    <row r="954" ht="15.75" customHeight="1">
      <c r="C954" s="240"/>
      <c r="E954" s="3"/>
    </row>
    <row r="955" ht="15.75" customHeight="1">
      <c r="C955" s="240"/>
      <c r="E955" s="3"/>
    </row>
    <row r="956" ht="15.75" customHeight="1">
      <c r="C956" s="240"/>
      <c r="E956" s="3"/>
    </row>
    <row r="957" ht="15.75" customHeight="1">
      <c r="C957" s="240"/>
      <c r="E957" s="3"/>
    </row>
    <row r="958" ht="15.75" customHeight="1">
      <c r="C958" s="240"/>
      <c r="E958" s="3"/>
    </row>
    <row r="959" ht="15.75" customHeight="1">
      <c r="C959" s="240"/>
      <c r="E959" s="3"/>
    </row>
    <row r="960" ht="15.75" customHeight="1">
      <c r="C960" s="240"/>
      <c r="E960" s="3"/>
    </row>
    <row r="961" ht="15.75" customHeight="1">
      <c r="C961" s="240"/>
      <c r="E961" s="3"/>
    </row>
    <row r="962" ht="15.75" customHeight="1">
      <c r="C962" s="240"/>
      <c r="E962" s="3"/>
    </row>
    <row r="963" ht="15.75" customHeight="1">
      <c r="C963" s="240"/>
      <c r="E963" s="3"/>
    </row>
    <row r="964" ht="15.75" customHeight="1">
      <c r="C964" s="240"/>
      <c r="E964" s="3"/>
    </row>
    <row r="965" ht="15.75" customHeight="1">
      <c r="C965" s="240"/>
      <c r="E965" s="3"/>
    </row>
    <row r="966" ht="15.75" customHeight="1">
      <c r="C966" s="240"/>
      <c r="E966" s="3"/>
    </row>
    <row r="967" ht="15.75" customHeight="1">
      <c r="C967" s="240"/>
      <c r="E967" s="3"/>
    </row>
    <row r="968" ht="15.75" customHeight="1">
      <c r="C968" s="240"/>
      <c r="E968" s="3"/>
    </row>
    <row r="969" ht="15.75" customHeight="1">
      <c r="C969" s="240"/>
      <c r="E969" s="3"/>
    </row>
    <row r="970" ht="15.75" customHeight="1">
      <c r="C970" s="240"/>
      <c r="E970" s="3"/>
    </row>
    <row r="971" ht="15.75" customHeight="1">
      <c r="C971" s="240"/>
      <c r="E971" s="3"/>
    </row>
    <row r="972" ht="15.75" customHeight="1">
      <c r="C972" s="240"/>
      <c r="E972" s="3"/>
    </row>
    <row r="973" ht="15.75" customHeight="1">
      <c r="C973" s="240"/>
      <c r="E973" s="3"/>
    </row>
    <row r="974" ht="15.75" customHeight="1">
      <c r="C974" s="240"/>
      <c r="E974" s="3"/>
    </row>
    <row r="975" ht="15.75" customHeight="1">
      <c r="C975" s="240"/>
      <c r="E975" s="3"/>
    </row>
    <row r="976" ht="15.75" customHeight="1">
      <c r="C976" s="240"/>
      <c r="E976" s="3"/>
    </row>
    <row r="977" ht="15.75" customHeight="1">
      <c r="C977" s="240"/>
      <c r="E977" s="3"/>
    </row>
    <row r="978" ht="15.75" customHeight="1">
      <c r="C978" s="240"/>
      <c r="E978" s="3"/>
    </row>
    <row r="979" ht="15.75" customHeight="1">
      <c r="C979" s="240"/>
      <c r="E979" s="3"/>
    </row>
    <row r="980" ht="15.75" customHeight="1">
      <c r="C980" s="240"/>
      <c r="E980" s="3"/>
    </row>
    <row r="981" ht="15.75" customHeight="1">
      <c r="C981" s="240"/>
      <c r="E981" s="3"/>
    </row>
    <row r="982" ht="15.75" customHeight="1">
      <c r="C982" s="240"/>
      <c r="E982" s="3"/>
    </row>
    <row r="983" ht="15.75" customHeight="1">
      <c r="C983" s="240"/>
      <c r="E983" s="3"/>
    </row>
    <row r="984" ht="15.75" customHeight="1">
      <c r="C984" s="240"/>
      <c r="E984" s="3"/>
    </row>
    <row r="985" ht="15.75" customHeight="1">
      <c r="C985" s="240"/>
      <c r="E985" s="3"/>
    </row>
    <row r="986" ht="15.75" customHeight="1">
      <c r="C986" s="240"/>
      <c r="E986" s="3"/>
    </row>
    <row r="987" ht="15.75" customHeight="1">
      <c r="C987" s="240"/>
      <c r="E987" s="3"/>
    </row>
    <row r="988" ht="15.75" customHeight="1">
      <c r="C988" s="240"/>
      <c r="E988" s="3"/>
    </row>
    <row r="989" ht="15.75" customHeight="1">
      <c r="C989" s="240"/>
      <c r="E989" s="3"/>
    </row>
    <row r="990" ht="15.75" customHeight="1">
      <c r="C990" s="240"/>
      <c r="E990" s="3"/>
    </row>
    <row r="991" ht="15.75" customHeight="1">
      <c r="C991" s="240"/>
      <c r="E991" s="3"/>
    </row>
    <row r="992" ht="15.75" customHeight="1">
      <c r="C992" s="240"/>
      <c r="E992" s="3"/>
    </row>
    <row r="993" ht="15.75" customHeight="1">
      <c r="C993" s="240"/>
      <c r="E993" s="3"/>
    </row>
    <row r="994" ht="15.75" customHeight="1">
      <c r="C994" s="240"/>
      <c r="E994" s="3"/>
    </row>
    <row r="995" ht="15.75" customHeight="1">
      <c r="C995" s="240"/>
      <c r="E995" s="3"/>
    </row>
    <row r="996" ht="15.75" customHeight="1">
      <c r="C996" s="240"/>
      <c r="E996" s="3"/>
    </row>
    <row r="997" ht="15.75" customHeight="1">
      <c r="C997" s="240"/>
      <c r="E997" s="3"/>
    </row>
    <row r="998" ht="15.75" customHeight="1">
      <c r="C998" s="240"/>
      <c r="E998" s="3"/>
    </row>
    <row r="999" ht="15.75" customHeight="1">
      <c r="C999" s="240"/>
      <c r="E999" s="3"/>
    </row>
    <row r="1000" ht="15.75" customHeight="1">
      <c r="C1000" s="240"/>
      <c r="E1000" s="3"/>
    </row>
  </sheetData>
  <printOptions/>
  <pageMargins bottom="1.0" footer="0.0" header="0.0" left="0.75" right="0.75" top="1.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243" t="s">
        <v>941</v>
      </c>
      <c r="B3" s="7" t="s">
        <v>797</v>
      </c>
      <c r="C3" s="8"/>
      <c r="D3" s="197"/>
      <c r="E3" s="8"/>
      <c r="F3" s="198"/>
      <c r="G3" s="10" t="str">
        <f>SUM(F4:F18)</f>
        <v>#REF!</v>
      </c>
      <c r="H3" s="11"/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 t="s">
        <v>9</v>
      </c>
      <c r="E4" s="17" t="str">
        <f t="shared" ref="E4:E13" si="1">VLOOKUP(B4,'[3]GROCERY LIST'!C2:H409,6,0)</f>
        <v>#REF!</v>
      </c>
      <c r="F4" s="188" t="str">
        <f t="shared" ref="F4:F18" si="2">E4*C4</f>
        <v>#REF!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44" t="s">
        <v>942</v>
      </c>
      <c r="C5" s="17"/>
      <c r="D5" s="130" t="s">
        <v>9</v>
      </c>
      <c r="E5" s="17" t="str">
        <f t="shared" si="1"/>
        <v>#REF!</v>
      </c>
      <c r="F5" s="188" t="str">
        <f t="shared" si="2"/>
        <v>#REF!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44" t="s">
        <v>390</v>
      </c>
      <c r="C6" s="17"/>
      <c r="D6" s="130" t="s">
        <v>9</v>
      </c>
      <c r="E6" s="17" t="str">
        <f t="shared" si="1"/>
        <v>#REF!</v>
      </c>
      <c r="F6" s="188" t="str">
        <f t="shared" si="2"/>
        <v>#REF!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44" t="s">
        <v>943</v>
      </c>
      <c r="C7" s="17"/>
      <c r="D7" s="130" t="s">
        <v>9</v>
      </c>
      <c r="E7" s="17" t="str">
        <f t="shared" si="1"/>
        <v>#REF!</v>
      </c>
      <c r="F7" s="188" t="str">
        <f t="shared" si="2"/>
        <v>#REF!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44" t="s">
        <v>162</v>
      </c>
      <c r="C8" s="17"/>
      <c r="D8" s="130" t="s">
        <v>9</v>
      </c>
      <c r="E8" s="17" t="str">
        <f t="shared" si="1"/>
        <v>#REF!</v>
      </c>
      <c r="F8" s="188" t="str">
        <f t="shared" si="2"/>
        <v>#REF!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44" t="s">
        <v>390</v>
      </c>
      <c r="C9" s="17"/>
      <c r="D9" s="130" t="s">
        <v>9</v>
      </c>
      <c r="E9" s="17" t="str">
        <f t="shared" si="1"/>
        <v>#REF!</v>
      </c>
      <c r="F9" s="188" t="str">
        <f t="shared" si="2"/>
        <v>#REF!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44" t="s">
        <v>564</v>
      </c>
      <c r="C10" s="17"/>
      <c r="D10" s="130" t="s">
        <v>9</v>
      </c>
      <c r="E10" s="17" t="str">
        <f t="shared" si="1"/>
        <v>#REF!</v>
      </c>
      <c r="F10" s="188" t="str">
        <f t="shared" si="2"/>
        <v>#REF!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/>
      <c r="C11" s="17"/>
      <c r="D11" s="130" t="s">
        <v>9</v>
      </c>
      <c r="E11" s="17" t="str">
        <f t="shared" si="1"/>
        <v>#REF!</v>
      </c>
      <c r="F11" s="188" t="str">
        <f t="shared" si="2"/>
        <v>#REF!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/>
      <c r="C12" s="17"/>
      <c r="D12" s="130" t="s">
        <v>9</v>
      </c>
      <c r="E12" s="17" t="str">
        <f t="shared" si="1"/>
        <v>#REF!</v>
      </c>
      <c r="F12" s="188" t="str">
        <f t="shared" si="2"/>
        <v>#REF!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/>
      <c r="C13" s="17"/>
      <c r="D13" s="130" t="s">
        <v>9</v>
      </c>
      <c r="E13" s="17" t="str">
        <f t="shared" si="1"/>
        <v>#REF!</v>
      </c>
      <c r="F13" s="188" t="str">
        <f t="shared" si="2"/>
        <v>#REF!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17"/>
      <c r="D14" s="130" t="s">
        <v>9</v>
      </c>
      <c r="E14" s="17" t="str">
        <f t="shared" ref="E14:E16" si="3">VLOOKUP(B14,'[3]GROCERY LIST'!C5:H412,6,0)</f>
        <v>#REF!</v>
      </c>
      <c r="F14" s="188" t="str">
        <f t="shared" si="2"/>
        <v>#REF!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/>
      <c r="C15" s="17"/>
      <c r="D15" s="130" t="s">
        <v>9</v>
      </c>
      <c r="E15" s="17" t="str">
        <f t="shared" si="3"/>
        <v>#REF!</v>
      </c>
      <c r="F15" s="188" t="str">
        <f t="shared" si="2"/>
        <v>#REF!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/>
      <c r="C16" s="17"/>
      <c r="D16" s="130" t="s">
        <v>9</v>
      </c>
      <c r="E16" s="17" t="str">
        <f t="shared" si="3"/>
        <v>#REF!</v>
      </c>
      <c r="F16" s="188" t="str">
        <f t="shared" si="2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/>
      <c r="C17" s="17"/>
      <c r="D17" s="130" t="s">
        <v>9</v>
      </c>
      <c r="E17" s="17" t="str">
        <f t="shared" ref="E17:E18" si="4">VLOOKUP(B17,'[3]GROCERY LIST'!C3:H410,6,0)</f>
        <v>#REF!</v>
      </c>
      <c r="F17" s="188" t="str">
        <f t="shared" si="2"/>
        <v>#REF!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17"/>
      <c r="D18" s="130" t="s">
        <v>9</v>
      </c>
      <c r="E18" s="17" t="str">
        <f t="shared" si="4"/>
        <v>#REF!</v>
      </c>
      <c r="F18" s="188" t="str">
        <f t="shared" si="2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3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00" t="s">
        <v>944</v>
      </c>
      <c r="B20" s="7" t="s">
        <v>814</v>
      </c>
      <c r="C20" s="8"/>
      <c r="D20" s="197"/>
      <c r="E20" s="8"/>
      <c r="F20" s="198"/>
      <c r="G20" s="10" t="str">
        <f>SUM(F22:F31)</f>
        <v>#REF!</v>
      </c>
      <c r="H20" s="11">
        <f>SUM(C22:C31)</f>
        <v>0</v>
      </c>
      <c r="I20" s="40" t="str">
        <f>G20/H20</f>
        <v>#REF!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32"/>
      <c r="C21" s="17"/>
      <c r="D21" s="130"/>
      <c r="E21" s="17"/>
      <c r="F21" s="18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32"/>
      <c r="C22" s="17"/>
      <c r="D22" s="130" t="s">
        <v>9</v>
      </c>
      <c r="E22" s="17"/>
      <c r="F22" s="188"/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32"/>
      <c r="C23" s="17"/>
      <c r="D23" s="130" t="s">
        <v>9</v>
      </c>
      <c r="E23" s="17" t="str">
        <f t="shared" ref="E23:E31" si="5">VLOOKUP(B23,'[3]GROCERY LIST'!C10:H416,6,0)</f>
        <v>#REF!</v>
      </c>
      <c r="F23" s="188" t="str">
        <f t="shared" ref="F23:F31" si="6">E23*C23</f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32"/>
      <c r="C24" s="17"/>
      <c r="D24" s="130" t="s">
        <v>9</v>
      </c>
      <c r="E24" s="17" t="str">
        <f t="shared" si="5"/>
        <v>#REF!</v>
      </c>
      <c r="F24" s="188" t="str">
        <f t="shared" si="6"/>
        <v>#REF!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2"/>
      <c r="C25" s="17"/>
      <c r="D25" s="130" t="s">
        <v>9</v>
      </c>
      <c r="E25" s="17" t="str">
        <f t="shared" si="5"/>
        <v>#REF!</v>
      </c>
      <c r="F25" s="188" t="str">
        <f t="shared" si="6"/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32"/>
      <c r="C26" s="17"/>
      <c r="D26" s="130" t="s">
        <v>9</v>
      </c>
      <c r="E26" s="17" t="str">
        <f t="shared" si="5"/>
        <v>#REF!</v>
      </c>
      <c r="F26" s="188" t="str">
        <f t="shared" si="6"/>
        <v>#REF!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2"/>
      <c r="C27" s="17"/>
      <c r="D27" s="130" t="s">
        <v>9</v>
      </c>
      <c r="E27" s="17" t="str">
        <f t="shared" si="5"/>
        <v>#REF!</v>
      </c>
      <c r="F27" s="188" t="str">
        <f t="shared" si="6"/>
        <v>#REF!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2"/>
      <c r="C28" s="17"/>
      <c r="D28" s="130" t="s">
        <v>9</v>
      </c>
      <c r="E28" s="17" t="str">
        <f t="shared" si="5"/>
        <v>#REF!</v>
      </c>
      <c r="F28" s="188" t="str">
        <f t="shared" si="6"/>
        <v>#REF!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30"/>
      <c r="C29" s="17"/>
      <c r="D29" s="130" t="s">
        <v>9</v>
      </c>
      <c r="E29" s="17" t="str">
        <f t="shared" si="5"/>
        <v>#REF!</v>
      </c>
      <c r="F29" s="188" t="str">
        <f t="shared" si="6"/>
        <v>#REF!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30"/>
      <c r="C30" s="17"/>
      <c r="D30" s="130" t="s">
        <v>9</v>
      </c>
      <c r="E30" s="17" t="str">
        <f t="shared" si="5"/>
        <v>#REF!</v>
      </c>
      <c r="F30" s="188" t="str">
        <f t="shared" si="6"/>
        <v>#REF!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30"/>
      <c r="C31" s="17"/>
      <c r="D31" s="130" t="s">
        <v>9</v>
      </c>
      <c r="E31" s="17" t="str">
        <f t="shared" si="5"/>
        <v>#REF!</v>
      </c>
      <c r="F31" s="188" t="str">
        <f t="shared" si="6"/>
        <v>#REF!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0"/>
      <c r="B32" s="21"/>
      <c r="C32" s="23"/>
      <c r="D32" s="131"/>
      <c r="E32" s="23"/>
      <c r="F32" s="199"/>
      <c r="G32" s="20"/>
      <c r="H32" s="20"/>
      <c r="I32" s="20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6" t="s">
        <v>945</v>
      </c>
      <c r="B33" s="7" t="s">
        <v>826</v>
      </c>
      <c r="C33" s="8"/>
      <c r="D33" s="8"/>
      <c r="E33" s="17"/>
      <c r="F33" s="9"/>
      <c r="G33" s="10" t="str">
        <f>SUM(F35:F40)</f>
        <v>#REF!</v>
      </c>
      <c r="H33" s="11">
        <v>5.0</v>
      </c>
      <c r="I33" s="40" t="str">
        <f>G33/H33</f>
        <v>#REF!</v>
      </c>
      <c r="J33" s="13" t="s">
        <v>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5"/>
      <c r="C34" s="17"/>
      <c r="D34" s="17"/>
      <c r="E34" s="17" t="str">
        <f t="shared" ref="E34:E40" si="7">VLOOKUP(B34,'[3]GROCERY LIST'!C21:H427,6,0)</f>
        <v>#REF!</v>
      </c>
      <c r="F34" s="18"/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2"/>
      <c r="C35" s="17"/>
      <c r="D35" s="17" t="s">
        <v>9</v>
      </c>
      <c r="E35" s="17" t="str">
        <f t="shared" si="7"/>
        <v>#REF!</v>
      </c>
      <c r="F35" s="18" t="str">
        <f t="shared" ref="F35:F40" si="8">E35*C35</f>
        <v>#REF!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2"/>
      <c r="C36" s="17"/>
      <c r="D36" s="17" t="s">
        <v>9</v>
      </c>
      <c r="E36" s="17" t="str">
        <f t="shared" si="7"/>
        <v>#REF!</v>
      </c>
      <c r="F36" s="18" t="str">
        <f t="shared" si="8"/>
        <v>#REF!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2"/>
      <c r="C37" s="17"/>
      <c r="D37" s="17" t="s">
        <v>9</v>
      </c>
      <c r="E37" s="17" t="str">
        <f t="shared" si="7"/>
        <v>#REF!</v>
      </c>
      <c r="F37" s="18" t="str">
        <f t="shared" si="8"/>
        <v>#REF!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2"/>
      <c r="C38" s="17"/>
      <c r="D38" s="17" t="s">
        <v>9</v>
      </c>
      <c r="E38" s="17" t="str">
        <f t="shared" si="7"/>
        <v>#REF!</v>
      </c>
      <c r="F38" s="18" t="str">
        <f t="shared" si="8"/>
        <v>#REF!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4"/>
      <c r="B39" s="2"/>
      <c r="C39" s="17"/>
      <c r="D39" s="17" t="s">
        <v>9</v>
      </c>
      <c r="E39" s="17" t="str">
        <f t="shared" si="7"/>
        <v>#REF!</v>
      </c>
      <c r="F39" s="18" t="str">
        <f t="shared" si="8"/>
        <v>#REF!</v>
      </c>
      <c r="G39" s="14"/>
      <c r="H39" s="14"/>
      <c r="I39" s="1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4"/>
      <c r="B40" s="2"/>
      <c r="C40" s="17"/>
      <c r="D40" s="17" t="s">
        <v>9</v>
      </c>
      <c r="E40" s="17" t="str">
        <f t="shared" si="7"/>
        <v>#REF!</v>
      </c>
      <c r="F40" s="18" t="str">
        <f t="shared" si="8"/>
        <v>#REF!</v>
      </c>
      <c r="G40" s="14"/>
      <c r="H40" s="14"/>
      <c r="I40" s="1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0"/>
      <c r="B41" s="21"/>
      <c r="C41" s="23"/>
      <c r="D41" s="23"/>
      <c r="E41" s="23"/>
      <c r="F41" s="24"/>
      <c r="G41" s="20"/>
      <c r="H41" s="20"/>
      <c r="I41" s="20"/>
      <c r="J41" s="2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133"/>
      <c r="C42" s="3"/>
      <c r="D42" s="3"/>
      <c r="E42" s="3"/>
      <c r="F42" s="1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55"/>
      <c r="B44" s="56"/>
      <c r="C44" s="57" t="s">
        <v>0</v>
      </c>
      <c r="D44" s="57" t="s">
        <v>1</v>
      </c>
      <c r="E44" s="57" t="s">
        <v>2</v>
      </c>
      <c r="F44" s="58" t="s">
        <v>3</v>
      </c>
      <c r="G44" s="59" t="s">
        <v>4</v>
      </c>
      <c r="H44" s="60" t="s">
        <v>79</v>
      </c>
      <c r="I44" s="61" t="s">
        <v>80</v>
      </c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5.75" customHeight="1">
      <c r="A45" s="157"/>
      <c r="B45" s="63"/>
      <c r="C45" s="64"/>
      <c r="D45" s="64"/>
      <c r="E45" s="64"/>
      <c r="F45" s="65"/>
      <c r="G45" s="66">
        <f>SUM(F46:F50)</f>
        <v>6000</v>
      </c>
      <c r="H45" s="67">
        <v>0.3</v>
      </c>
      <c r="I45" s="68">
        <f>(G45/H45)</f>
        <v>20000</v>
      </c>
      <c r="J45" s="68">
        <f>I45*1.05</f>
        <v>21000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/>
      <c r="C46" s="64">
        <v>0.2</v>
      </c>
      <c r="D46" s="64" t="s">
        <v>9</v>
      </c>
      <c r="E46" s="64">
        <v>30000.0</v>
      </c>
      <c r="F46" s="73">
        <f t="shared" ref="F46:F50" si="9">E46*C46</f>
        <v>6000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/>
      <c r="C47" s="64"/>
      <c r="D47" s="64" t="s">
        <v>9</v>
      </c>
      <c r="E47" s="72">
        <v>80000.0</v>
      </c>
      <c r="F47" s="73">
        <f t="shared" si="9"/>
        <v>0</v>
      </c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/>
      <c r="C48" s="64"/>
      <c r="D48" s="64" t="s">
        <v>9</v>
      </c>
      <c r="E48" s="72">
        <v>115000.0</v>
      </c>
      <c r="F48" s="73">
        <f t="shared" si="9"/>
        <v>0</v>
      </c>
      <c r="G48" s="70"/>
      <c r="H48" s="70"/>
      <c r="I48" s="71"/>
      <c r="J48" s="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 t="s">
        <v>9</v>
      </c>
      <c r="E49" s="72">
        <v>35000.0</v>
      </c>
      <c r="F49" s="73">
        <f t="shared" si="9"/>
        <v>0</v>
      </c>
      <c r="G49" s="70"/>
      <c r="H49" s="70"/>
      <c r="I49" s="71"/>
      <c r="J49" s="7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/>
      <c r="C50" s="64"/>
      <c r="D50" s="64" t="s">
        <v>9</v>
      </c>
      <c r="E50" s="72">
        <v>80000.0</v>
      </c>
      <c r="F50" s="73">
        <f t="shared" si="9"/>
        <v>0</v>
      </c>
      <c r="G50" s="70"/>
      <c r="H50" s="70"/>
      <c r="I50" s="71"/>
      <c r="J50" s="7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74"/>
      <c r="C51" s="75"/>
      <c r="D51" s="75"/>
      <c r="E51" s="75"/>
      <c r="F51" s="76"/>
      <c r="G51" s="77"/>
      <c r="H51" s="77"/>
      <c r="I51" s="78"/>
      <c r="J51" s="7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192"/>
      <c r="C52" s="193"/>
      <c r="D52" s="193"/>
      <c r="E52" s="193"/>
      <c r="F52" s="19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55"/>
      <c r="B53" s="56"/>
      <c r="C53" s="57" t="s">
        <v>0</v>
      </c>
      <c r="D53" s="57" t="s">
        <v>1</v>
      </c>
      <c r="E53" s="57" t="s">
        <v>2</v>
      </c>
      <c r="F53" s="58" t="s">
        <v>3</v>
      </c>
      <c r="G53" s="59" t="s">
        <v>4</v>
      </c>
      <c r="H53" s="60" t="s">
        <v>79</v>
      </c>
      <c r="I53" s="61" t="s">
        <v>80</v>
      </c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5.75" customHeight="1">
      <c r="A54" s="157"/>
      <c r="B54" s="63"/>
      <c r="C54" s="64"/>
      <c r="D54" s="64"/>
      <c r="E54" s="64"/>
      <c r="F54" s="65"/>
      <c r="G54" s="66">
        <f>SUM(F56:F61)</f>
        <v>0</v>
      </c>
      <c r="H54" s="67">
        <v>0.2</v>
      </c>
      <c r="I54" s="68">
        <f>(G54/H54)</f>
        <v>0</v>
      </c>
      <c r="J54" s="68">
        <f>I54*1.05</f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/>
      <c r="C55" s="64"/>
      <c r="D55" s="64"/>
      <c r="E55" s="64"/>
      <c r="F55" s="65"/>
      <c r="G55" s="70"/>
      <c r="H55" s="70"/>
      <c r="I55" s="71"/>
      <c r="J55" s="7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/>
      <c r="C56" s="64"/>
      <c r="D56" s="64" t="s">
        <v>9</v>
      </c>
      <c r="E56" s="72"/>
      <c r="F56" s="73">
        <f t="shared" ref="F56:F60" si="10">E56*C56</f>
        <v>0</v>
      </c>
      <c r="G56" s="70"/>
      <c r="H56" s="70"/>
      <c r="I56" s="71"/>
      <c r="J56" s="7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/>
      <c r="C57" s="64"/>
      <c r="D57" s="64" t="s">
        <v>9</v>
      </c>
      <c r="E57" s="72"/>
      <c r="F57" s="73">
        <f t="shared" si="10"/>
        <v>0</v>
      </c>
      <c r="G57" s="70"/>
      <c r="H57" s="70"/>
      <c r="I57" s="71"/>
      <c r="J57" s="7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/>
      <c r="C58" s="64"/>
      <c r="D58" s="64" t="s">
        <v>9</v>
      </c>
      <c r="E58" s="72"/>
      <c r="F58" s="73">
        <f t="shared" si="10"/>
        <v>0</v>
      </c>
      <c r="G58" s="70"/>
      <c r="H58" s="70"/>
      <c r="I58" s="71"/>
      <c r="J58" s="7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/>
      <c r="C59" s="64"/>
      <c r="D59" s="64" t="s">
        <v>9</v>
      </c>
      <c r="E59" s="72"/>
      <c r="F59" s="73">
        <f t="shared" si="10"/>
        <v>0</v>
      </c>
      <c r="G59" s="70"/>
      <c r="H59" s="70"/>
      <c r="I59" s="71"/>
      <c r="J59" s="7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9"/>
      <c r="C60" s="64"/>
      <c r="D60" s="64" t="s">
        <v>9</v>
      </c>
      <c r="E60" s="72"/>
      <c r="F60" s="73">
        <f t="shared" si="10"/>
        <v>0</v>
      </c>
      <c r="G60" s="70"/>
      <c r="H60" s="70"/>
      <c r="I60" s="71"/>
      <c r="J60" s="7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69"/>
      <c r="C61" s="64"/>
      <c r="D61" s="64"/>
      <c r="E61" s="72"/>
      <c r="F61" s="73"/>
      <c r="G61" s="70"/>
      <c r="H61" s="70"/>
      <c r="I61" s="71"/>
      <c r="J61" s="7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57"/>
      <c r="B62" s="74"/>
      <c r="C62" s="75"/>
      <c r="D62" s="75"/>
      <c r="E62" s="75"/>
      <c r="F62" s="76"/>
      <c r="G62" s="77"/>
      <c r="H62" s="77"/>
      <c r="I62" s="78"/>
      <c r="J62" s="7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57"/>
      <c r="B63" s="192"/>
      <c r="C63" s="193"/>
      <c r="D63" s="193"/>
      <c r="E63" s="193"/>
      <c r="F63" s="19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57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57"/>
      <c r="B65" s="56"/>
      <c r="C65" s="57" t="s">
        <v>805</v>
      </c>
      <c r="D65" s="57" t="s">
        <v>1</v>
      </c>
      <c r="E65" s="59" t="s">
        <v>806</v>
      </c>
      <c r="F65" s="58" t="s">
        <v>3</v>
      </c>
      <c r="G65" s="57" t="s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57"/>
      <c r="B66" s="63" t="str">
        <f>B45</f>
        <v/>
      </c>
      <c r="C66" s="64"/>
      <c r="D66" s="64"/>
      <c r="E66" s="195">
        <v>80.0</v>
      </c>
      <c r="F66" s="65"/>
      <c r="G66" s="6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57"/>
      <c r="B67" s="69"/>
      <c r="C67" s="64"/>
      <c r="D67" s="64"/>
      <c r="E67" s="70"/>
      <c r="F67" s="65"/>
      <c r="G67" s="6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57"/>
      <c r="B68" s="69" t="s">
        <v>807</v>
      </c>
      <c r="C68" s="64">
        <v>0.02</v>
      </c>
      <c r="D68" s="64" t="s">
        <v>9</v>
      </c>
      <c r="E68" s="70"/>
      <c r="F68" s="65">
        <f>C68*E66</f>
        <v>1.6</v>
      </c>
      <c r="G68" s="64" t="s">
        <v>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57"/>
      <c r="B69" s="69" t="s">
        <v>808</v>
      </c>
      <c r="C69" s="64">
        <v>0.01</v>
      </c>
      <c r="D69" s="64" t="s">
        <v>9</v>
      </c>
      <c r="E69" s="70"/>
      <c r="F69" s="65">
        <f>C69*E66</f>
        <v>0.8</v>
      </c>
      <c r="G69" s="64" t="s">
        <v>9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57"/>
      <c r="B70" s="69" t="s">
        <v>809</v>
      </c>
      <c r="C70" s="64">
        <v>0.02</v>
      </c>
      <c r="D70" s="64" t="s">
        <v>9</v>
      </c>
      <c r="E70" s="70"/>
      <c r="F70" s="65">
        <f>C70*E66</f>
        <v>1.6</v>
      </c>
      <c r="G70" s="64" t="s">
        <v>9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57"/>
      <c r="B71" s="69" t="s">
        <v>810</v>
      </c>
      <c r="C71" s="64">
        <v>0.01</v>
      </c>
      <c r="D71" s="64" t="s">
        <v>9</v>
      </c>
      <c r="E71" s="70"/>
      <c r="F71" s="65">
        <f>C71*E66</f>
        <v>0.8</v>
      </c>
      <c r="G71" s="64" t="s">
        <v>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57"/>
      <c r="B72" s="69" t="s">
        <v>29</v>
      </c>
      <c r="C72" s="64">
        <v>0.002</v>
      </c>
      <c r="D72" s="64" t="s">
        <v>9</v>
      </c>
      <c r="E72" s="70"/>
      <c r="F72" s="65">
        <f>C72*E66</f>
        <v>0.16</v>
      </c>
      <c r="G72" s="64" t="s">
        <v>9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57"/>
      <c r="B73" s="69"/>
      <c r="C73" s="64"/>
      <c r="D73" s="64"/>
      <c r="E73" s="70"/>
      <c r="F73" s="196"/>
      <c r="G73" s="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57"/>
      <c r="B74" s="74"/>
      <c r="C74" s="75"/>
      <c r="D74" s="75"/>
      <c r="E74" s="77"/>
      <c r="F74" s="76"/>
      <c r="G74" s="7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/>
    <row r="76" ht="15.75" customHeight="1"/>
    <row r="77" ht="15.75" customHeight="1"/>
    <row r="78" ht="15.75" customHeight="1"/>
    <row r="79" ht="15.75" customHeight="1">
      <c r="F79" s="2" t="s">
        <v>811</v>
      </c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20:A32"/>
    <mergeCell ref="A33:A41"/>
    <mergeCell ref="A3:A19"/>
    <mergeCell ref="G3:G19"/>
    <mergeCell ref="H3:H19"/>
    <mergeCell ref="I3:I19"/>
    <mergeCell ref="J3:J19"/>
    <mergeCell ref="G20:G32"/>
    <mergeCell ref="J20:J32"/>
    <mergeCell ref="H45:H51"/>
    <mergeCell ref="I45:I51"/>
    <mergeCell ref="G54:G62"/>
    <mergeCell ref="H54:H62"/>
    <mergeCell ref="I54:I62"/>
    <mergeCell ref="J54:J62"/>
    <mergeCell ref="E66:E74"/>
    <mergeCell ref="H20:H32"/>
    <mergeCell ref="I20:I32"/>
    <mergeCell ref="G33:G41"/>
    <mergeCell ref="H33:H41"/>
    <mergeCell ref="I33:I41"/>
    <mergeCell ref="J33:J41"/>
    <mergeCell ref="G45:G51"/>
    <mergeCell ref="J45:J51"/>
  </mergeCells>
  <printOptions/>
  <pageMargins bottom="1.0" footer="0.0" header="0.0" left="0.75" right="0.75" top="1.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 t="s">
        <v>946</v>
      </c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947</v>
      </c>
      <c r="B3" s="7" t="s">
        <v>797</v>
      </c>
      <c r="C3" s="8"/>
      <c r="D3" s="197"/>
      <c r="E3" s="8"/>
      <c r="F3" s="198"/>
      <c r="G3" s="10">
        <f>SUM(F4:F13)</f>
        <v>163250</v>
      </c>
      <c r="H3" s="11">
        <v>1.0</v>
      </c>
      <c r="I3" s="40">
        <f>G3/H3</f>
        <v>163250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17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219</v>
      </c>
      <c r="C5" s="17">
        <v>0.3</v>
      </c>
      <c r="D5" s="130" t="s">
        <v>9</v>
      </c>
      <c r="E5" s="17">
        <v>50000.0</v>
      </c>
      <c r="F5" s="188">
        <f t="shared" ref="F5:F13" si="1">E5*C5</f>
        <v>15000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106</v>
      </c>
      <c r="C6" s="17">
        <v>0.1</v>
      </c>
      <c r="D6" s="130" t="s">
        <v>9</v>
      </c>
      <c r="E6" s="229">
        <v>50000.0</v>
      </c>
      <c r="F6" s="188">
        <f t="shared" si="1"/>
        <v>5000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87</v>
      </c>
      <c r="C7" s="17">
        <v>0.1</v>
      </c>
      <c r="D7" s="130" t="s">
        <v>9</v>
      </c>
      <c r="E7" s="17">
        <v>50000.0</v>
      </c>
      <c r="F7" s="188">
        <f t="shared" si="1"/>
        <v>5000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948</v>
      </c>
      <c r="C8" s="17">
        <v>0.05</v>
      </c>
      <c r="D8" s="130" t="s">
        <v>9</v>
      </c>
      <c r="E8" s="17">
        <v>10000.0</v>
      </c>
      <c r="F8" s="188">
        <f t="shared" si="1"/>
        <v>500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432</v>
      </c>
      <c r="C9" s="17">
        <v>0.1</v>
      </c>
      <c r="D9" s="130" t="s">
        <v>9</v>
      </c>
      <c r="E9" s="17">
        <v>800000.0</v>
      </c>
      <c r="F9" s="188">
        <f t="shared" si="1"/>
        <v>80000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949</v>
      </c>
      <c r="C10" s="17">
        <v>0.05</v>
      </c>
      <c r="D10" s="130" t="s">
        <v>9</v>
      </c>
      <c r="E10" s="17">
        <v>200000.0</v>
      </c>
      <c r="F10" s="188">
        <f t="shared" si="1"/>
        <v>10000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 t="s">
        <v>950</v>
      </c>
      <c r="C11" s="17">
        <v>0.75</v>
      </c>
      <c r="D11" s="130" t="s">
        <v>9</v>
      </c>
      <c r="E11" s="17">
        <v>45000.0</v>
      </c>
      <c r="F11" s="188">
        <f t="shared" si="1"/>
        <v>33750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 t="s">
        <v>555</v>
      </c>
      <c r="C12" s="17">
        <v>0.05</v>
      </c>
      <c r="D12" s="130" t="s">
        <v>9</v>
      </c>
      <c r="E12" s="17">
        <v>180000.0</v>
      </c>
      <c r="F12" s="188">
        <f t="shared" si="1"/>
        <v>9000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 t="s">
        <v>124</v>
      </c>
      <c r="C13" s="17">
        <v>0.05</v>
      </c>
      <c r="D13" s="130" t="s">
        <v>9</v>
      </c>
      <c r="E13" s="17">
        <v>100000.0</v>
      </c>
      <c r="F13" s="188">
        <f t="shared" si="1"/>
        <v>5000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0"/>
      <c r="B14" s="21"/>
      <c r="C14" s="23"/>
      <c r="D14" s="131"/>
      <c r="E14" s="23"/>
      <c r="F14" s="199"/>
      <c r="G14" s="20"/>
      <c r="H14" s="20"/>
      <c r="I14" s="20"/>
      <c r="J14" s="2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00" t="s">
        <v>951</v>
      </c>
      <c r="B15" s="7" t="s">
        <v>814</v>
      </c>
      <c r="C15" s="8"/>
      <c r="D15" s="197"/>
      <c r="E15" s="8"/>
      <c r="F15" s="198"/>
      <c r="G15" s="10">
        <f>SUM(F17:F18)</f>
        <v>32725</v>
      </c>
      <c r="H15" s="10">
        <f>SUM(C17:C18)</f>
        <v>0.2</v>
      </c>
      <c r="I15" s="40">
        <f>G15/H15</f>
        <v>163625</v>
      </c>
      <c r="J15" s="13" t="s">
        <v>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32"/>
      <c r="C16" s="17"/>
      <c r="D16" s="130"/>
      <c r="E16" s="17"/>
      <c r="F16" s="188"/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15" t="s">
        <v>952</v>
      </c>
      <c r="C17" s="18">
        <v>0.1</v>
      </c>
      <c r="D17" s="130" t="s">
        <v>9</v>
      </c>
      <c r="E17" s="18">
        <f>I20</f>
        <v>164000</v>
      </c>
      <c r="F17" s="188">
        <f t="shared" ref="F17:F18" si="2">E17*C17</f>
        <v>16400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15" t="s">
        <v>953</v>
      </c>
      <c r="C18" s="17">
        <v>0.1</v>
      </c>
      <c r="D18" s="130" t="s">
        <v>9</v>
      </c>
      <c r="E18" s="18">
        <f>I3</f>
        <v>163250</v>
      </c>
      <c r="F18" s="188">
        <f t="shared" si="2"/>
        <v>16325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3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6" t="s">
        <v>954</v>
      </c>
      <c r="B20" s="7" t="s">
        <v>826</v>
      </c>
      <c r="C20" s="8"/>
      <c r="D20" s="8"/>
      <c r="E20" s="17"/>
      <c r="F20" s="9"/>
      <c r="G20" s="10">
        <f>SUM(F22:F24)</f>
        <v>41000</v>
      </c>
      <c r="H20" s="11">
        <v>0.25</v>
      </c>
      <c r="I20" s="40">
        <f>G20/H20</f>
        <v>164000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5"/>
      <c r="C21" s="17"/>
      <c r="D21" s="17"/>
      <c r="E21" s="17"/>
      <c r="F21" s="1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" t="s">
        <v>955</v>
      </c>
      <c r="C22" s="17">
        <v>0.5</v>
      </c>
      <c r="D22" s="17" t="s">
        <v>9</v>
      </c>
      <c r="E22" s="17">
        <v>70000.0</v>
      </c>
      <c r="F22" s="18">
        <f t="shared" ref="F22:F24" si="3">E22*C22</f>
        <v>35000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" t="s">
        <v>124</v>
      </c>
      <c r="C23" s="17">
        <v>0.03</v>
      </c>
      <c r="D23" s="17" t="s">
        <v>9</v>
      </c>
      <c r="E23" s="17">
        <v>100000.0</v>
      </c>
      <c r="F23" s="18">
        <f t="shared" si="3"/>
        <v>3000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2" t="s">
        <v>956</v>
      </c>
      <c r="C24" s="17">
        <v>0.03</v>
      </c>
      <c r="D24" s="17" t="s">
        <v>9</v>
      </c>
      <c r="E24" s="17">
        <v>100000.0</v>
      </c>
      <c r="F24" s="18">
        <f t="shared" si="3"/>
        <v>3000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0"/>
      <c r="B25" s="21"/>
      <c r="C25" s="23"/>
      <c r="D25" s="23"/>
      <c r="E25" s="23"/>
      <c r="F25" s="24"/>
      <c r="G25" s="20"/>
      <c r="H25" s="20"/>
      <c r="I25" s="20"/>
      <c r="J25" s="2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133"/>
      <c r="C26" s="3"/>
      <c r="D26" s="3"/>
      <c r="E26" s="3"/>
      <c r="F26" s="1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7"/>
      <c r="B27" s="2"/>
      <c r="C27" s="3"/>
      <c r="D27" s="3"/>
      <c r="E27" s="3"/>
      <c r="F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55"/>
      <c r="B28" s="56"/>
      <c r="C28" s="57" t="s">
        <v>0</v>
      </c>
      <c r="D28" s="57" t="s">
        <v>1</v>
      </c>
      <c r="E28" s="57" t="s">
        <v>2</v>
      </c>
      <c r="F28" s="58" t="s">
        <v>3</v>
      </c>
      <c r="G28" s="59" t="s">
        <v>4</v>
      </c>
      <c r="H28" s="60" t="s">
        <v>79</v>
      </c>
      <c r="I28" s="61" t="s">
        <v>80</v>
      </c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5.75" customHeight="1">
      <c r="A29" s="157"/>
      <c r="B29" s="63"/>
      <c r="C29" s="64"/>
      <c r="D29" s="64"/>
      <c r="E29" s="64"/>
      <c r="F29" s="65"/>
      <c r="G29" s="66">
        <f>SUM(F30:F32)</f>
        <v>98145</v>
      </c>
      <c r="H29" s="67">
        <v>0.29</v>
      </c>
      <c r="I29" s="68">
        <f>(G29/H29)</f>
        <v>338431.0345</v>
      </c>
      <c r="J29" s="68">
        <f>I29*1.05</f>
        <v>355352.5862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57"/>
      <c r="B30" s="69" t="s">
        <v>746</v>
      </c>
      <c r="C30" s="64">
        <v>3.0</v>
      </c>
      <c r="D30" s="64" t="s">
        <v>827</v>
      </c>
      <c r="E30" s="64">
        <v>30000.0</v>
      </c>
      <c r="F30" s="73">
        <f t="shared" ref="F30:F32" si="4">E30*C30</f>
        <v>90000</v>
      </c>
      <c r="G30" s="70"/>
      <c r="H30" s="70"/>
      <c r="I30" s="71"/>
      <c r="J30" s="7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57"/>
      <c r="B31" s="69" t="s">
        <v>951</v>
      </c>
      <c r="C31" s="64">
        <f>0.04</f>
        <v>0.04</v>
      </c>
      <c r="D31" s="64" t="s">
        <v>9</v>
      </c>
      <c r="E31" s="72">
        <f>I15</f>
        <v>163625</v>
      </c>
      <c r="F31" s="73">
        <f t="shared" si="4"/>
        <v>6545</v>
      </c>
      <c r="G31" s="70"/>
      <c r="H31" s="70"/>
      <c r="I31" s="71"/>
      <c r="J31" s="7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57"/>
      <c r="B32" s="69" t="s">
        <v>957</v>
      </c>
      <c r="C32" s="64">
        <v>0.02</v>
      </c>
      <c r="D32" s="64" t="s">
        <v>9</v>
      </c>
      <c r="E32" s="72">
        <v>80000.0</v>
      </c>
      <c r="F32" s="73">
        <f t="shared" si="4"/>
        <v>1600</v>
      </c>
      <c r="G32" s="70"/>
      <c r="H32" s="70"/>
      <c r="I32" s="71"/>
      <c r="J32" s="7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57"/>
      <c r="B33" s="74"/>
      <c r="C33" s="75"/>
      <c r="D33" s="75"/>
      <c r="E33" s="75"/>
      <c r="F33" s="76"/>
      <c r="G33" s="77"/>
      <c r="H33" s="77"/>
      <c r="I33" s="78"/>
      <c r="J33" s="7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57"/>
      <c r="B34" s="192"/>
      <c r="C34" s="193"/>
      <c r="D34" s="193"/>
      <c r="E34" s="193"/>
      <c r="F34" s="19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55"/>
      <c r="B35" s="56"/>
      <c r="C35" s="57" t="s">
        <v>0</v>
      </c>
      <c r="D35" s="57" t="s">
        <v>1</v>
      </c>
      <c r="E35" s="57" t="s">
        <v>2</v>
      </c>
      <c r="F35" s="58" t="s">
        <v>3</v>
      </c>
      <c r="G35" s="59" t="s">
        <v>4</v>
      </c>
      <c r="H35" s="60" t="s">
        <v>79</v>
      </c>
      <c r="I35" s="61" t="s">
        <v>80</v>
      </c>
      <c r="J35" s="61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ht="15.75" customHeight="1">
      <c r="A36" s="157"/>
      <c r="B36" s="63"/>
      <c r="C36" s="64"/>
      <c r="D36" s="64"/>
      <c r="E36" s="64"/>
      <c r="F36" s="65"/>
      <c r="G36" s="66">
        <f>SUM(F38:F43)</f>
        <v>0</v>
      </c>
      <c r="H36" s="67">
        <v>0.2</v>
      </c>
      <c r="I36" s="68">
        <f>(G36/H36)</f>
        <v>0</v>
      </c>
      <c r="J36" s="68">
        <f>I36*1.05</f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69"/>
      <c r="C37" s="64"/>
      <c r="D37" s="64"/>
      <c r="E37" s="64"/>
      <c r="F37" s="65"/>
      <c r="G37" s="70"/>
      <c r="H37" s="70"/>
      <c r="I37" s="71"/>
      <c r="J37" s="7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57"/>
      <c r="B38" s="69"/>
      <c r="C38" s="64"/>
      <c r="D38" s="64" t="s">
        <v>9</v>
      </c>
      <c r="E38" s="72"/>
      <c r="F38" s="73">
        <f t="shared" ref="F38:F42" si="5">E38*C38</f>
        <v>0</v>
      </c>
      <c r="G38" s="70"/>
      <c r="H38" s="70"/>
      <c r="I38" s="71"/>
      <c r="J38" s="7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57"/>
      <c r="B39" s="69"/>
      <c r="C39" s="64"/>
      <c r="D39" s="64" t="s">
        <v>9</v>
      </c>
      <c r="E39" s="72"/>
      <c r="F39" s="73">
        <f t="shared" si="5"/>
        <v>0</v>
      </c>
      <c r="G39" s="70"/>
      <c r="H39" s="70"/>
      <c r="I39" s="71"/>
      <c r="J39" s="7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69"/>
      <c r="C40" s="64"/>
      <c r="D40" s="64" t="s">
        <v>9</v>
      </c>
      <c r="E40" s="72"/>
      <c r="F40" s="73">
        <f t="shared" si="5"/>
        <v>0</v>
      </c>
      <c r="G40" s="70"/>
      <c r="H40" s="70"/>
      <c r="I40" s="71"/>
      <c r="J40" s="7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69"/>
      <c r="C41" s="64"/>
      <c r="D41" s="64" t="s">
        <v>9</v>
      </c>
      <c r="E41" s="72"/>
      <c r="F41" s="73">
        <f t="shared" si="5"/>
        <v>0</v>
      </c>
      <c r="G41" s="70"/>
      <c r="H41" s="70"/>
      <c r="I41" s="71"/>
      <c r="J41" s="7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69"/>
      <c r="C42" s="64"/>
      <c r="D42" s="64" t="s">
        <v>9</v>
      </c>
      <c r="E42" s="72"/>
      <c r="F42" s="73">
        <f t="shared" si="5"/>
        <v>0</v>
      </c>
      <c r="G42" s="70"/>
      <c r="H42" s="70"/>
      <c r="I42" s="71"/>
      <c r="J42" s="7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69"/>
      <c r="C43" s="64"/>
      <c r="D43" s="64"/>
      <c r="E43" s="72"/>
      <c r="F43" s="73"/>
      <c r="G43" s="70"/>
      <c r="H43" s="70"/>
      <c r="I43" s="71"/>
      <c r="J43" s="7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74"/>
      <c r="C44" s="75"/>
      <c r="D44" s="75"/>
      <c r="E44" s="75"/>
      <c r="F44" s="76"/>
      <c r="G44" s="77"/>
      <c r="H44" s="77"/>
      <c r="I44" s="78"/>
      <c r="J44" s="7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192"/>
      <c r="C45" s="193"/>
      <c r="D45" s="193"/>
      <c r="E45" s="193"/>
      <c r="F45" s="19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56"/>
      <c r="C47" s="57" t="s">
        <v>805</v>
      </c>
      <c r="D47" s="57" t="s">
        <v>1</v>
      </c>
      <c r="E47" s="59" t="s">
        <v>806</v>
      </c>
      <c r="F47" s="58" t="s">
        <v>3</v>
      </c>
      <c r="G47" s="57" t="s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3" t="str">
        <f>B29</f>
        <v/>
      </c>
      <c r="C48" s="64"/>
      <c r="D48" s="64"/>
      <c r="E48" s="195">
        <v>80.0</v>
      </c>
      <c r="F48" s="65"/>
      <c r="G48" s="6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/>
      <c r="E49" s="70"/>
      <c r="F49" s="65"/>
      <c r="G49" s="6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 t="s">
        <v>807</v>
      </c>
      <c r="C50" s="64">
        <v>0.02</v>
      </c>
      <c r="D50" s="64" t="s">
        <v>9</v>
      </c>
      <c r="E50" s="70"/>
      <c r="F50" s="65">
        <f>C50*E48</f>
        <v>1.6</v>
      </c>
      <c r="G50" s="64" t="s">
        <v>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69" t="s">
        <v>808</v>
      </c>
      <c r="C51" s="64">
        <v>0.01</v>
      </c>
      <c r="D51" s="64" t="s">
        <v>9</v>
      </c>
      <c r="E51" s="70"/>
      <c r="F51" s="65">
        <f>C51*E48</f>
        <v>0.8</v>
      </c>
      <c r="G51" s="64" t="s">
        <v>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69" t="s">
        <v>809</v>
      </c>
      <c r="C52" s="64">
        <v>0.02</v>
      </c>
      <c r="D52" s="64" t="s">
        <v>9</v>
      </c>
      <c r="E52" s="70"/>
      <c r="F52" s="65">
        <f>C52*E48</f>
        <v>1.6</v>
      </c>
      <c r="G52" s="64" t="s">
        <v>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69" t="s">
        <v>810</v>
      </c>
      <c r="C53" s="64">
        <v>0.01</v>
      </c>
      <c r="D53" s="64" t="s">
        <v>9</v>
      </c>
      <c r="E53" s="70"/>
      <c r="F53" s="65">
        <f>C53*E48</f>
        <v>0.8</v>
      </c>
      <c r="G53" s="64" t="s">
        <v>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69" t="s">
        <v>29</v>
      </c>
      <c r="C54" s="64">
        <v>0.002</v>
      </c>
      <c r="D54" s="64" t="s">
        <v>9</v>
      </c>
      <c r="E54" s="70"/>
      <c r="F54" s="65">
        <f>C54*E48</f>
        <v>0.16</v>
      </c>
      <c r="G54" s="64" t="s">
        <v>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/>
      <c r="C55" s="64"/>
      <c r="D55" s="64"/>
      <c r="E55" s="70"/>
      <c r="F55" s="196"/>
      <c r="G55" s="6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74"/>
      <c r="C56" s="75"/>
      <c r="D56" s="75"/>
      <c r="E56" s="77"/>
      <c r="F56" s="76"/>
      <c r="G56" s="7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/>
    <row r="58" ht="15.75" customHeight="1"/>
    <row r="59" ht="15.75" customHeight="1"/>
    <row r="60" ht="15.75" customHeight="1"/>
    <row r="61" ht="15.75" customHeight="1">
      <c r="F61" s="2" t="s">
        <v>811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15:A19"/>
    <mergeCell ref="A20:A25"/>
    <mergeCell ref="A3:A14"/>
    <mergeCell ref="G3:G14"/>
    <mergeCell ref="H3:H14"/>
    <mergeCell ref="I3:I14"/>
    <mergeCell ref="J3:J14"/>
    <mergeCell ref="G15:G19"/>
    <mergeCell ref="J15:J19"/>
    <mergeCell ref="H29:H33"/>
    <mergeCell ref="I29:I33"/>
    <mergeCell ref="G36:G44"/>
    <mergeCell ref="H36:H44"/>
    <mergeCell ref="I36:I44"/>
    <mergeCell ref="J36:J44"/>
    <mergeCell ref="E48:E56"/>
    <mergeCell ref="H15:H19"/>
    <mergeCell ref="I15:I19"/>
    <mergeCell ref="G20:G25"/>
    <mergeCell ref="H20:H25"/>
    <mergeCell ref="I20:I25"/>
    <mergeCell ref="J20:J25"/>
    <mergeCell ref="G29:G33"/>
    <mergeCell ref="J29:J33"/>
  </mergeCells>
  <printOptions/>
  <pageMargins bottom="1.0" footer="0.0" header="0.0" left="0.75" right="0.75" top="1.0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958</v>
      </c>
      <c r="B3" s="7" t="s">
        <v>797</v>
      </c>
      <c r="C3" s="8"/>
      <c r="D3" s="197"/>
      <c r="E3" s="8"/>
      <c r="F3" s="198"/>
      <c r="G3" s="10">
        <f>SUM(F4:F15)</f>
        <v>687100</v>
      </c>
      <c r="H3" s="11">
        <f>2</f>
        <v>2</v>
      </c>
      <c r="I3" s="40">
        <f>G3/H3</f>
        <v>343550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17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30" t="s">
        <v>959</v>
      </c>
      <c r="C5" s="17">
        <v>2.0</v>
      </c>
      <c r="D5" s="130" t="s">
        <v>9</v>
      </c>
      <c r="E5" s="17">
        <v>200000.0</v>
      </c>
      <c r="F5" s="188">
        <f t="shared" ref="F5:F15" si="1">E5*C5</f>
        <v>400000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30" t="s">
        <v>960</v>
      </c>
      <c r="C6" s="17">
        <v>0.5</v>
      </c>
      <c r="D6" s="130" t="s">
        <v>9</v>
      </c>
      <c r="E6" s="17">
        <v>55000.0</v>
      </c>
      <c r="F6" s="188">
        <f t="shared" si="1"/>
        <v>27500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30" t="s">
        <v>218</v>
      </c>
      <c r="C7" s="17">
        <v>0.4</v>
      </c>
      <c r="D7" s="130" t="s">
        <v>9</v>
      </c>
      <c r="E7" s="17">
        <v>65000.0</v>
      </c>
      <c r="F7" s="188">
        <f t="shared" si="1"/>
        <v>26000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30" t="s">
        <v>635</v>
      </c>
      <c r="C8" s="17">
        <v>0.4</v>
      </c>
      <c r="D8" s="130" t="s">
        <v>9</v>
      </c>
      <c r="E8" s="17">
        <v>125000.0</v>
      </c>
      <c r="F8" s="188">
        <f t="shared" si="1"/>
        <v>50000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30" t="s">
        <v>961</v>
      </c>
      <c r="C9" s="17">
        <v>0.15</v>
      </c>
      <c r="D9" s="130" t="s">
        <v>9</v>
      </c>
      <c r="E9" s="17">
        <v>60000.0</v>
      </c>
      <c r="F9" s="188">
        <f t="shared" si="1"/>
        <v>9000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30" t="s">
        <v>113</v>
      </c>
      <c r="C10" s="17">
        <v>0.1</v>
      </c>
      <c r="D10" s="130" t="s">
        <v>9</v>
      </c>
      <c r="E10" s="17">
        <v>80000.0</v>
      </c>
      <c r="F10" s="188">
        <f t="shared" si="1"/>
        <v>8000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30" t="s">
        <v>206</v>
      </c>
      <c r="C11" s="17">
        <v>0.03</v>
      </c>
      <c r="D11" s="130" t="s">
        <v>9</v>
      </c>
      <c r="E11" s="229">
        <v>70000.0</v>
      </c>
      <c r="F11" s="188">
        <f t="shared" si="1"/>
        <v>2100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30" t="s">
        <v>962</v>
      </c>
      <c r="C12" s="17">
        <v>0.15</v>
      </c>
      <c r="D12" s="130" t="s">
        <v>9</v>
      </c>
      <c r="E12" s="17">
        <v>450000.0</v>
      </c>
      <c r="F12" s="188">
        <f t="shared" si="1"/>
        <v>67500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30" t="s">
        <v>365</v>
      </c>
      <c r="C13" s="17">
        <v>1.0</v>
      </c>
      <c r="D13" s="130" t="s">
        <v>9</v>
      </c>
      <c r="E13" s="17">
        <v>70000.0</v>
      </c>
      <c r="F13" s="188">
        <f t="shared" si="1"/>
        <v>70000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30" t="s">
        <v>11</v>
      </c>
      <c r="C14" s="17">
        <v>3.0</v>
      </c>
      <c r="D14" s="130" t="s">
        <v>9</v>
      </c>
      <c r="E14" s="17">
        <v>5000.0</v>
      </c>
      <c r="F14" s="188">
        <f t="shared" si="1"/>
        <v>15000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30" t="s">
        <v>963</v>
      </c>
      <c r="C15" s="17">
        <v>0.2</v>
      </c>
      <c r="D15" s="130" t="s">
        <v>9</v>
      </c>
      <c r="E15" s="17">
        <v>60000.0</v>
      </c>
      <c r="F15" s="188">
        <f t="shared" si="1"/>
        <v>12000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0"/>
      <c r="B16" s="30"/>
      <c r="C16" s="17"/>
      <c r="D16" s="131"/>
      <c r="E16" s="23"/>
      <c r="F16" s="199"/>
      <c r="G16" s="20"/>
      <c r="H16" s="20"/>
      <c r="I16" s="20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00" t="s">
        <v>964</v>
      </c>
      <c r="B17" s="7" t="s">
        <v>814</v>
      </c>
      <c r="C17" s="8"/>
      <c r="D17" s="197"/>
      <c r="E17" s="8"/>
      <c r="F17" s="198"/>
      <c r="G17" s="10">
        <f>SUM(F18)</f>
        <v>60000</v>
      </c>
      <c r="H17" s="225">
        <v>30.0</v>
      </c>
      <c r="I17" s="40">
        <f>G17/H17</f>
        <v>2000</v>
      </c>
      <c r="J17" s="226" t="s">
        <v>827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45" t="s">
        <v>965</v>
      </c>
      <c r="C18" s="229">
        <v>1.0</v>
      </c>
      <c r="D18" s="130" t="s">
        <v>9</v>
      </c>
      <c r="E18" s="229">
        <v>60000.0</v>
      </c>
      <c r="F18" s="188">
        <f>E18*C18</f>
        <v>60000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3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6" t="s">
        <v>966</v>
      </c>
      <c r="B20" s="7" t="s">
        <v>826</v>
      </c>
      <c r="C20" s="8"/>
      <c r="D20" s="8"/>
      <c r="E20" s="17"/>
      <c r="F20" s="9"/>
      <c r="G20" s="10">
        <f>SUM(F22:F25)</f>
        <v>110625</v>
      </c>
      <c r="H20" s="11">
        <v>1.0</v>
      </c>
      <c r="I20" s="40">
        <f>G20/H20</f>
        <v>110625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5"/>
      <c r="C21" s="17"/>
      <c r="D21" s="17"/>
      <c r="E21" s="17"/>
      <c r="F21" s="1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" t="s">
        <v>967</v>
      </c>
      <c r="C22" s="17">
        <v>1.0</v>
      </c>
      <c r="D22" s="17" t="s">
        <v>827</v>
      </c>
      <c r="E22" s="18">
        <f>I27</f>
        <v>108750</v>
      </c>
      <c r="F22" s="18">
        <f t="shared" ref="F22:F25" si="2">E22*C22</f>
        <v>108750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" t="s">
        <v>703</v>
      </c>
      <c r="C23" s="17">
        <v>0.005</v>
      </c>
      <c r="D23" s="17" t="s">
        <v>9</v>
      </c>
      <c r="E23" s="17">
        <v>250000.0</v>
      </c>
      <c r="F23" s="18">
        <f t="shared" si="2"/>
        <v>1250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2" t="s">
        <v>219</v>
      </c>
      <c r="C24" s="17">
        <v>0.005</v>
      </c>
      <c r="D24" s="17" t="s">
        <v>9</v>
      </c>
      <c r="E24" s="229">
        <v>35000.0</v>
      </c>
      <c r="F24" s="18">
        <f t="shared" si="2"/>
        <v>175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2" t="s">
        <v>931</v>
      </c>
      <c r="C25" s="17">
        <v>0.01</v>
      </c>
      <c r="D25" s="17" t="s">
        <v>9</v>
      </c>
      <c r="E25" s="17">
        <v>45000.0</v>
      </c>
      <c r="F25" s="18">
        <f t="shared" si="2"/>
        <v>450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0"/>
      <c r="B26" s="21"/>
      <c r="C26" s="23"/>
      <c r="D26" s="23"/>
      <c r="E26" s="23"/>
      <c r="F26" s="24"/>
      <c r="G26" s="20"/>
      <c r="H26" s="20"/>
      <c r="I26" s="20"/>
      <c r="J26" s="2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6" t="s">
        <v>968</v>
      </c>
      <c r="B27" s="7" t="s">
        <v>826</v>
      </c>
      <c r="C27" s="8"/>
      <c r="D27" s="8"/>
      <c r="E27" s="17"/>
      <c r="F27" s="9"/>
      <c r="G27" s="10">
        <f>SUM(F29:F30)</f>
        <v>435000</v>
      </c>
      <c r="H27" s="11">
        <v>4.0</v>
      </c>
      <c r="I27" s="40">
        <f>G27/H27</f>
        <v>108750</v>
      </c>
      <c r="J27" s="13" t="s">
        <v>9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15"/>
      <c r="C28" s="17"/>
      <c r="D28" s="17"/>
      <c r="E28" s="17"/>
      <c r="F28" s="18"/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2" t="s">
        <v>967</v>
      </c>
      <c r="C29" s="17">
        <v>1.0</v>
      </c>
      <c r="D29" s="17" t="s">
        <v>827</v>
      </c>
      <c r="E29" s="17">
        <v>435000.0</v>
      </c>
      <c r="F29" s="18">
        <f>E29*C29</f>
        <v>435000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2"/>
      <c r="C30" s="17"/>
      <c r="D30" s="17"/>
      <c r="E30" s="17"/>
      <c r="F30" s="18"/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0"/>
      <c r="B31" s="21"/>
      <c r="C31" s="23"/>
      <c r="D31" s="23"/>
      <c r="E31" s="23"/>
      <c r="F31" s="24"/>
      <c r="G31" s="20"/>
      <c r="H31" s="20"/>
      <c r="I31" s="20"/>
      <c r="J31" s="2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57"/>
      <c r="B32" s="2"/>
      <c r="C32" s="3"/>
      <c r="D32" s="3"/>
      <c r="E32" s="3"/>
      <c r="F32" s="3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55"/>
      <c r="B33" s="56"/>
      <c r="C33" s="57" t="s">
        <v>0</v>
      </c>
      <c r="D33" s="57" t="s">
        <v>1</v>
      </c>
      <c r="E33" s="57" t="s">
        <v>2</v>
      </c>
      <c r="F33" s="58" t="s">
        <v>3</v>
      </c>
      <c r="G33" s="59" t="s">
        <v>4</v>
      </c>
      <c r="H33" s="60" t="s">
        <v>79</v>
      </c>
      <c r="I33" s="61" t="s">
        <v>80</v>
      </c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ht="15.75" customHeight="1">
      <c r="A34" s="157"/>
      <c r="B34" s="63"/>
      <c r="C34" s="64"/>
      <c r="D34" s="64"/>
      <c r="E34" s="64"/>
      <c r="F34" s="65"/>
      <c r="G34" s="66">
        <f>SUM(F35:F39)</f>
        <v>143334</v>
      </c>
      <c r="H34" s="67">
        <v>0.31</v>
      </c>
      <c r="I34" s="68">
        <f>(G34/H34)</f>
        <v>462367.7419</v>
      </c>
      <c r="J34" s="68">
        <f>I34*1.05</f>
        <v>485486.129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57"/>
      <c r="B35" s="69" t="s">
        <v>966</v>
      </c>
      <c r="C35" s="64">
        <v>1.0</v>
      </c>
      <c r="D35" s="64" t="s">
        <v>827</v>
      </c>
      <c r="E35" s="72">
        <f>I20</f>
        <v>110625</v>
      </c>
      <c r="F35" s="73">
        <f t="shared" ref="F35:F39" si="3">E35*C35</f>
        <v>110625</v>
      </c>
      <c r="G35" s="70"/>
      <c r="H35" s="70"/>
      <c r="I35" s="71"/>
      <c r="J35" s="7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57"/>
      <c r="B36" s="69" t="s">
        <v>964</v>
      </c>
      <c r="C36" s="64">
        <v>0.03</v>
      </c>
      <c r="D36" s="64" t="s">
        <v>9</v>
      </c>
      <c r="E36" s="72">
        <v>100000.0</v>
      </c>
      <c r="F36" s="73">
        <f t="shared" si="3"/>
        <v>3000</v>
      </c>
      <c r="G36" s="70"/>
      <c r="H36" s="70"/>
      <c r="I36" s="71"/>
      <c r="J36" s="7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69" t="s">
        <v>969</v>
      </c>
      <c r="C37" s="64">
        <v>0.005</v>
      </c>
      <c r="D37" s="64" t="s">
        <v>9</v>
      </c>
      <c r="E37" s="72">
        <v>115000.0</v>
      </c>
      <c r="F37" s="73">
        <f t="shared" si="3"/>
        <v>575</v>
      </c>
      <c r="G37" s="70"/>
      <c r="H37" s="70"/>
      <c r="I37" s="71"/>
      <c r="J37" s="7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57"/>
      <c r="B38" s="69" t="s">
        <v>970</v>
      </c>
      <c r="C38" s="64">
        <v>0.01</v>
      </c>
      <c r="D38" s="64" t="s">
        <v>9</v>
      </c>
      <c r="E38" s="72">
        <v>165000.0</v>
      </c>
      <c r="F38" s="73">
        <f t="shared" si="3"/>
        <v>1650</v>
      </c>
      <c r="G38" s="70"/>
      <c r="H38" s="70"/>
      <c r="I38" s="71"/>
      <c r="J38" s="7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57"/>
      <c r="B39" s="69" t="s">
        <v>958</v>
      </c>
      <c r="C39" s="64">
        <v>0.08</v>
      </c>
      <c r="D39" s="64" t="s">
        <v>9</v>
      </c>
      <c r="E39" s="72">
        <f>I3</f>
        <v>343550</v>
      </c>
      <c r="F39" s="73">
        <f t="shared" si="3"/>
        <v>27484</v>
      </c>
      <c r="G39" s="70"/>
      <c r="H39" s="70"/>
      <c r="I39" s="71"/>
      <c r="J39" s="7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74"/>
      <c r="C40" s="75"/>
      <c r="D40" s="75"/>
      <c r="E40" s="75"/>
      <c r="F40" s="76"/>
      <c r="G40" s="77"/>
      <c r="H40" s="77"/>
      <c r="I40" s="78"/>
      <c r="J40" s="7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192"/>
      <c r="C41" s="193"/>
      <c r="D41" s="193"/>
      <c r="E41" s="193"/>
      <c r="F41" s="19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55"/>
      <c r="B42" s="56"/>
      <c r="C42" s="57" t="s">
        <v>0</v>
      </c>
      <c r="D42" s="57" t="s">
        <v>1</v>
      </c>
      <c r="E42" s="57" t="s">
        <v>2</v>
      </c>
      <c r="F42" s="58" t="s">
        <v>3</v>
      </c>
      <c r="G42" s="59" t="s">
        <v>4</v>
      </c>
      <c r="H42" s="60" t="s">
        <v>79</v>
      </c>
      <c r="I42" s="61" t="s">
        <v>80</v>
      </c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5.75" customHeight="1">
      <c r="A43" s="157"/>
      <c r="B43" s="63"/>
      <c r="C43" s="64"/>
      <c r="D43" s="64"/>
      <c r="E43" s="64"/>
      <c r="F43" s="65"/>
      <c r="G43" s="66">
        <f>SUM(F45:F50)</f>
        <v>0</v>
      </c>
      <c r="H43" s="67">
        <v>0.2</v>
      </c>
      <c r="I43" s="68">
        <f>(G43/H43)</f>
        <v>0</v>
      </c>
      <c r="J43" s="68">
        <f>I43*1.05</f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9"/>
      <c r="C44" s="64"/>
      <c r="D44" s="64"/>
      <c r="E44" s="64"/>
      <c r="F44" s="65"/>
      <c r="G44" s="70"/>
      <c r="H44" s="70"/>
      <c r="I44" s="71"/>
      <c r="J44" s="7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69"/>
      <c r="C45" s="64"/>
      <c r="D45" s="64" t="s">
        <v>9</v>
      </c>
      <c r="E45" s="72"/>
      <c r="F45" s="73">
        <f t="shared" ref="F45:F49" si="4">E45*C45</f>
        <v>0</v>
      </c>
      <c r="G45" s="70"/>
      <c r="H45" s="70"/>
      <c r="I45" s="71"/>
      <c r="J45" s="7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/>
      <c r="C46" s="64"/>
      <c r="D46" s="64" t="s">
        <v>9</v>
      </c>
      <c r="E46" s="72"/>
      <c r="F46" s="73">
        <f t="shared" si="4"/>
        <v>0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/>
      <c r="C47" s="64"/>
      <c r="D47" s="64" t="s">
        <v>9</v>
      </c>
      <c r="E47" s="72"/>
      <c r="F47" s="73">
        <f t="shared" si="4"/>
        <v>0</v>
      </c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/>
      <c r="C48" s="64"/>
      <c r="D48" s="64" t="s">
        <v>9</v>
      </c>
      <c r="E48" s="72"/>
      <c r="F48" s="73">
        <f t="shared" si="4"/>
        <v>0</v>
      </c>
      <c r="G48" s="70"/>
      <c r="H48" s="70"/>
      <c r="I48" s="71"/>
      <c r="J48" s="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 t="s">
        <v>9</v>
      </c>
      <c r="E49" s="72"/>
      <c r="F49" s="73">
        <f t="shared" si="4"/>
        <v>0</v>
      </c>
      <c r="G49" s="70"/>
      <c r="H49" s="70"/>
      <c r="I49" s="71"/>
      <c r="J49" s="7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/>
      <c r="C50" s="64"/>
      <c r="D50" s="64"/>
      <c r="E50" s="72"/>
      <c r="F50" s="73"/>
      <c r="G50" s="70"/>
      <c r="H50" s="70"/>
      <c r="I50" s="71"/>
      <c r="J50" s="7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74"/>
      <c r="C51" s="75"/>
      <c r="D51" s="75"/>
      <c r="E51" s="75"/>
      <c r="F51" s="76"/>
      <c r="G51" s="77"/>
      <c r="H51" s="77"/>
      <c r="I51" s="78"/>
      <c r="J51" s="7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192"/>
      <c r="C52" s="193"/>
      <c r="D52" s="193"/>
      <c r="E52" s="193"/>
      <c r="F52" s="19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56"/>
      <c r="C54" s="57" t="s">
        <v>805</v>
      </c>
      <c r="D54" s="57" t="s">
        <v>1</v>
      </c>
      <c r="E54" s="59" t="s">
        <v>806</v>
      </c>
      <c r="F54" s="58" t="s">
        <v>3</v>
      </c>
      <c r="G54" s="57" t="s">
        <v>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3" t="str">
        <f>B34</f>
        <v/>
      </c>
      <c r="C55" s="64"/>
      <c r="D55" s="64"/>
      <c r="E55" s="195">
        <v>80.0</v>
      </c>
      <c r="F55" s="65"/>
      <c r="G55" s="6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/>
      <c r="C56" s="64"/>
      <c r="D56" s="64"/>
      <c r="E56" s="70"/>
      <c r="F56" s="65"/>
      <c r="G56" s="6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 t="s">
        <v>807</v>
      </c>
      <c r="C57" s="64">
        <v>0.02</v>
      </c>
      <c r="D57" s="64" t="s">
        <v>9</v>
      </c>
      <c r="E57" s="70"/>
      <c r="F57" s="65">
        <f>C57*E55</f>
        <v>1.6</v>
      </c>
      <c r="G57" s="64" t="s">
        <v>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 t="s">
        <v>808</v>
      </c>
      <c r="C58" s="64">
        <v>0.01</v>
      </c>
      <c r="D58" s="64" t="s">
        <v>9</v>
      </c>
      <c r="E58" s="70"/>
      <c r="F58" s="65">
        <f>C58*E55</f>
        <v>0.8</v>
      </c>
      <c r="G58" s="64" t="s">
        <v>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 t="s">
        <v>809</v>
      </c>
      <c r="C59" s="64">
        <v>0.02</v>
      </c>
      <c r="D59" s="64" t="s">
        <v>9</v>
      </c>
      <c r="E59" s="70"/>
      <c r="F59" s="65">
        <f>C59*E55</f>
        <v>1.6</v>
      </c>
      <c r="G59" s="64" t="s">
        <v>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9" t="s">
        <v>810</v>
      </c>
      <c r="C60" s="64">
        <v>0.01</v>
      </c>
      <c r="D60" s="64" t="s">
        <v>9</v>
      </c>
      <c r="E60" s="70"/>
      <c r="F60" s="65">
        <f>C60*E55</f>
        <v>0.8</v>
      </c>
      <c r="G60" s="64" t="s">
        <v>9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69" t="s">
        <v>29</v>
      </c>
      <c r="C61" s="64">
        <v>0.002</v>
      </c>
      <c r="D61" s="64" t="s">
        <v>9</v>
      </c>
      <c r="E61" s="70"/>
      <c r="F61" s="65">
        <f>C61*E55</f>
        <v>0.16</v>
      </c>
      <c r="G61" s="64" t="s">
        <v>9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57"/>
      <c r="B62" s="69"/>
      <c r="C62" s="64"/>
      <c r="D62" s="64"/>
      <c r="E62" s="70"/>
      <c r="F62" s="196"/>
      <c r="G62" s="6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57"/>
      <c r="B63" s="74"/>
      <c r="C63" s="75"/>
      <c r="D63" s="75"/>
      <c r="E63" s="77"/>
      <c r="F63" s="76"/>
      <c r="G63" s="7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/>
    <row r="65" ht="15.75" customHeight="1"/>
    <row r="66" ht="15.75" customHeight="1"/>
    <row r="67" ht="15.75" customHeight="1"/>
    <row r="68" ht="15.75" customHeight="1">
      <c r="F68" s="2" t="s">
        <v>811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29">
    <mergeCell ref="A17:A19"/>
    <mergeCell ref="A20:A26"/>
    <mergeCell ref="A27:A31"/>
    <mergeCell ref="A3:A16"/>
    <mergeCell ref="G3:G16"/>
    <mergeCell ref="H3:H16"/>
    <mergeCell ref="I3:I16"/>
    <mergeCell ref="J3:J16"/>
    <mergeCell ref="G17:G19"/>
    <mergeCell ref="J17:J19"/>
    <mergeCell ref="H17:H19"/>
    <mergeCell ref="I17:I19"/>
    <mergeCell ref="G20:G26"/>
    <mergeCell ref="H20:H26"/>
    <mergeCell ref="I20:I26"/>
    <mergeCell ref="J20:J26"/>
    <mergeCell ref="G27:G31"/>
    <mergeCell ref="J27:J31"/>
    <mergeCell ref="H43:H51"/>
    <mergeCell ref="I43:I51"/>
    <mergeCell ref="E55:E63"/>
    <mergeCell ref="H27:H31"/>
    <mergeCell ref="I27:I31"/>
    <mergeCell ref="G34:G40"/>
    <mergeCell ref="H34:H40"/>
    <mergeCell ref="I34:I40"/>
    <mergeCell ref="J34:J40"/>
    <mergeCell ref="G43:G51"/>
    <mergeCell ref="J43:J51"/>
  </mergeCells>
  <printOptions/>
  <pageMargins bottom="1.0" footer="0.0" header="0.0" left="0.75" right="0.75" top="1.0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231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232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971</v>
      </c>
      <c r="B3" s="7" t="s">
        <v>797</v>
      </c>
      <c r="C3" s="8"/>
      <c r="D3" s="197"/>
      <c r="E3" s="233"/>
      <c r="F3" s="198"/>
      <c r="G3" s="10">
        <f>SUM(F4:F12)</f>
        <v>122130</v>
      </c>
      <c r="H3" s="11">
        <v>10.0</v>
      </c>
      <c r="I3" s="40">
        <f>G3/H3</f>
        <v>12213</v>
      </c>
      <c r="J3" s="13" t="s">
        <v>827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227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972</v>
      </c>
      <c r="C5" s="17">
        <v>0.15</v>
      </c>
      <c r="D5" s="130" t="s">
        <v>9</v>
      </c>
      <c r="E5" s="227">
        <v>300000.0</v>
      </c>
      <c r="F5" s="188">
        <f t="shared" ref="F5:F12" si="1">E5*C5</f>
        <v>45000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973</v>
      </c>
      <c r="C6" s="17">
        <v>0.2</v>
      </c>
      <c r="D6" s="130" t="s">
        <v>9</v>
      </c>
      <c r="E6" s="227">
        <v>80000.0</v>
      </c>
      <c r="F6" s="188">
        <f t="shared" si="1"/>
        <v>16000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974</v>
      </c>
      <c r="C7" s="17">
        <v>0.01</v>
      </c>
      <c r="D7" s="130" t="s">
        <v>9</v>
      </c>
      <c r="E7" s="228">
        <v>50000.0</v>
      </c>
      <c r="F7" s="188">
        <f t="shared" si="1"/>
        <v>500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631</v>
      </c>
      <c r="C8" s="17">
        <v>0.2</v>
      </c>
      <c r="D8" s="130" t="s">
        <v>9</v>
      </c>
      <c r="E8" s="227">
        <v>70000.0</v>
      </c>
      <c r="F8" s="188">
        <f t="shared" si="1"/>
        <v>14000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11</v>
      </c>
      <c r="C9" s="17">
        <v>0.03</v>
      </c>
      <c r="D9" s="130" t="s">
        <v>9</v>
      </c>
      <c r="E9" s="227">
        <v>5000.0</v>
      </c>
      <c r="F9" s="188">
        <f t="shared" si="1"/>
        <v>150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975</v>
      </c>
      <c r="C10" s="17">
        <v>0.25</v>
      </c>
      <c r="D10" s="130" t="s">
        <v>9</v>
      </c>
      <c r="E10" s="227">
        <v>90000.0</v>
      </c>
      <c r="F10" s="188">
        <f t="shared" si="1"/>
        <v>22500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 t="s">
        <v>27</v>
      </c>
      <c r="C11" s="17">
        <v>0.28</v>
      </c>
      <c r="D11" s="130" t="s">
        <v>9</v>
      </c>
      <c r="E11" s="227">
        <v>66000.0</v>
      </c>
      <c r="F11" s="188">
        <f t="shared" si="1"/>
        <v>18480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 t="s">
        <v>59</v>
      </c>
      <c r="C12" s="17">
        <v>0.011</v>
      </c>
      <c r="D12" s="130" t="s">
        <v>9</v>
      </c>
      <c r="E12" s="227">
        <v>500000.0</v>
      </c>
      <c r="F12" s="188">
        <f t="shared" si="1"/>
        <v>5500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0"/>
      <c r="B13" s="21"/>
      <c r="C13" s="23"/>
      <c r="D13" s="131"/>
      <c r="E13" s="234"/>
      <c r="F13" s="199"/>
      <c r="G13" s="20"/>
      <c r="H13" s="20"/>
      <c r="I13" s="20"/>
      <c r="J13" s="2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00" t="s">
        <v>976</v>
      </c>
      <c r="B14" s="7" t="s">
        <v>814</v>
      </c>
      <c r="C14" s="8"/>
      <c r="D14" s="197"/>
      <c r="E14" s="233"/>
      <c r="F14" s="198"/>
      <c r="G14" s="10">
        <f>SUM(F15:F17)</f>
        <v>33700</v>
      </c>
      <c r="H14" s="11">
        <v>0.35</v>
      </c>
      <c r="I14" s="40">
        <f>G14/H14</f>
        <v>96285.71429</v>
      </c>
      <c r="J14" s="13" t="s">
        <v>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15" t="s">
        <v>310</v>
      </c>
      <c r="C15" s="17">
        <v>4.0</v>
      </c>
      <c r="D15" s="130" t="s">
        <v>827</v>
      </c>
      <c r="E15" s="227">
        <v>3300.0</v>
      </c>
      <c r="F15" s="188">
        <f t="shared" ref="F15:F17" si="2">E15*C15</f>
        <v>13200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15" t="s">
        <v>357</v>
      </c>
      <c r="C16" s="17">
        <v>0.125</v>
      </c>
      <c r="D16" s="130" t="s">
        <v>9</v>
      </c>
      <c r="E16" s="227">
        <v>99000.0</v>
      </c>
      <c r="F16" s="188">
        <f t="shared" si="2"/>
        <v>12375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15" t="s">
        <v>977</v>
      </c>
      <c r="C17" s="17">
        <v>0.125</v>
      </c>
      <c r="D17" s="130" t="s">
        <v>9</v>
      </c>
      <c r="E17" s="227">
        <v>65000.0</v>
      </c>
      <c r="F17" s="188">
        <f t="shared" si="2"/>
        <v>8125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0"/>
      <c r="B18" s="21"/>
      <c r="C18" s="23"/>
      <c r="D18" s="131"/>
      <c r="E18" s="234"/>
      <c r="F18" s="199"/>
      <c r="G18" s="20"/>
      <c r="H18" s="20"/>
      <c r="I18" s="20"/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57"/>
      <c r="B19" s="2"/>
      <c r="C19" s="3"/>
      <c r="D19" s="3"/>
      <c r="E19" s="231"/>
      <c r="F19" s="3"/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55"/>
      <c r="B20" s="56"/>
      <c r="C20" s="57" t="s">
        <v>0</v>
      </c>
      <c r="D20" s="57" t="s">
        <v>1</v>
      </c>
      <c r="E20" s="235" t="s">
        <v>2</v>
      </c>
      <c r="F20" s="58" t="s">
        <v>3</v>
      </c>
      <c r="G20" s="59" t="s">
        <v>4</v>
      </c>
      <c r="H20" s="60" t="s">
        <v>79</v>
      </c>
      <c r="I20" s="61" t="s">
        <v>80</v>
      </c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ht="15.75" customHeight="1">
      <c r="A21" s="157"/>
      <c r="B21" s="63"/>
      <c r="C21" s="64"/>
      <c r="D21" s="64"/>
      <c r="E21" s="236"/>
      <c r="F21" s="65"/>
      <c r="G21" s="66">
        <f>SUM(F22:F26)</f>
        <v>34538.71429</v>
      </c>
      <c r="H21" s="67">
        <v>0.28</v>
      </c>
      <c r="I21" s="68">
        <f>(G21/H21)</f>
        <v>123352.551</v>
      </c>
      <c r="J21" s="68">
        <f>I21*1.05</f>
        <v>129520.1786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57"/>
      <c r="B22" s="69" t="s">
        <v>978</v>
      </c>
      <c r="C22" s="64">
        <v>1.0</v>
      </c>
      <c r="D22" s="64" t="s">
        <v>820</v>
      </c>
      <c r="E22" s="236">
        <f>I3</f>
        <v>12213</v>
      </c>
      <c r="F22" s="73">
        <f t="shared" ref="F22:F26" si="3">E22*C22</f>
        <v>12213</v>
      </c>
      <c r="G22" s="70"/>
      <c r="H22" s="70"/>
      <c r="I22" s="71"/>
      <c r="J22" s="7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57"/>
      <c r="B23" s="69" t="str">
        <f>A14</f>
        <v>PAINPERDU BATTER</v>
      </c>
      <c r="C23" s="64">
        <v>0.02</v>
      </c>
      <c r="D23" s="64" t="s">
        <v>9</v>
      </c>
      <c r="E23" s="236">
        <f>I14</f>
        <v>96285.71429</v>
      </c>
      <c r="F23" s="73">
        <f t="shared" si="3"/>
        <v>1925.714286</v>
      </c>
      <c r="G23" s="70"/>
      <c r="H23" s="70"/>
      <c r="I23" s="71"/>
      <c r="J23" s="7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57"/>
      <c r="B24" s="69" t="s">
        <v>979</v>
      </c>
      <c r="C24" s="64">
        <v>0.02</v>
      </c>
      <c r="D24" s="64" t="s">
        <v>9</v>
      </c>
      <c r="E24" s="236">
        <v>80000.0</v>
      </c>
      <c r="F24" s="73">
        <f t="shared" si="3"/>
        <v>1600</v>
      </c>
      <c r="G24" s="70"/>
      <c r="H24" s="70"/>
      <c r="I24" s="71"/>
      <c r="J24" s="7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57"/>
      <c r="B25" s="69" t="s">
        <v>980</v>
      </c>
      <c r="C25" s="64">
        <v>0.06</v>
      </c>
      <c r="D25" s="64" t="s">
        <v>9</v>
      </c>
      <c r="E25" s="236">
        <v>270000.0</v>
      </c>
      <c r="F25" s="73">
        <f t="shared" si="3"/>
        <v>16200</v>
      </c>
      <c r="G25" s="70"/>
      <c r="H25" s="70"/>
      <c r="I25" s="71"/>
      <c r="J25" s="7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57"/>
      <c r="B26" s="69" t="s">
        <v>981</v>
      </c>
      <c r="C26" s="64">
        <v>0.01</v>
      </c>
      <c r="D26" s="64" t="s">
        <v>9</v>
      </c>
      <c r="E26" s="236">
        <v>260000.0</v>
      </c>
      <c r="F26" s="73">
        <f t="shared" si="3"/>
        <v>2600</v>
      </c>
      <c r="G26" s="70"/>
      <c r="H26" s="70"/>
      <c r="I26" s="71"/>
      <c r="J26" s="7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7"/>
      <c r="B27" s="74"/>
      <c r="C27" s="75"/>
      <c r="D27" s="75"/>
      <c r="E27" s="237"/>
      <c r="F27" s="76"/>
      <c r="G27" s="77"/>
      <c r="H27" s="77"/>
      <c r="I27" s="78"/>
      <c r="J27" s="7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E28" s="240"/>
    </row>
    <row r="29" ht="15.75" customHeight="1">
      <c r="E29" s="240"/>
    </row>
    <row r="30" ht="15.75" customHeight="1">
      <c r="E30" s="240"/>
    </row>
    <row r="31" ht="15.75" customHeight="1">
      <c r="E31" s="240"/>
      <c r="F31" s="2" t="s">
        <v>811</v>
      </c>
    </row>
    <row r="32" ht="15.75" customHeight="1">
      <c r="E32" s="240"/>
    </row>
    <row r="33" ht="15.75" customHeight="1">
      <c r="E33" s="240"/>
    </row>
    <row r="34" ht="15.75" customHeight="1">
      <c r="E34" s="240"/>
    </row>
    <row r="35" ht="15.75" customHeight="1">
      <c r="E35" s="240"/>
    </row>
    <row r="36" ht="15.75" customHeight="1">
      <c r="E36" s="240"/>
    </row>
    <row r="37" ht="15.75" customHeight="1">
      <c r="E37" s="240"/>
    </row>
    <row r="38" ht="15.75" customHeight="1">
      <c r="E38" s="240"/>
    </row>
    <row r="39" ht="15.75" customHeight="1">
      <c r="E39" s="240"/>
    </row>
    <row r="40" ht="15.75" customHeight="1">
      <c r="E40" s="240"/>
    </row>
    <row r="41" ht="15.75" customHeight="1">
      <c r="E41" s="240"/>
    </row>
    <row r="42" ht="15.75" customHeight="1">
      <c r="E42" s="240"/>
    </row>
    <row r="43" ht="15.75" customHeight="1">
      <c r="E43" s="240"/>
    </row>
    <row r="44" ht="15.75" customHeight="1">
      <c r="E44" s="240"/>
    </row>
    <row r="45" ht="15.75" customHeight="1">
      <c r="E45" s="240"/>
    </row>
    <row r="46" ht="15.75" customHeight="1">
      <c r="E46" s="240"/>
    </row>
    <row r="47" ht="15.75" customHeight="1">
      <c r="E47" s="240"/>
    </row>
    <row r="48" ht="15.75" customHeight="1">
      <c r="E48" s="240"/>
    </row>
    <row r="49" ht="15.75" customHeight="1">
      <c r="E49" s="240"/>
    </row>
    <row r="50" ht="15.75" customHeight="1">
      <c r="E50" s="240"/>
    </row>
    <row r="51" ht="15.75" customHeight="1">
      <c r="E51" s="240"/>
    </row>
    <row r="52" ht="15.75" customHeight="1">
      <c r="E52" s="240"/>
    </row>
    <row r="53" ht="15.75" customHeight="1">
      <c r="E53" s="240"/>
    </row>
    <row r="54" ht="15.75" customHeight="1">
      <c r="E54" s="240"/>
    </row>
    <row r="55" ht="15.75" customHeight="1">
      <c r="E55" s="240"/>
    </row>
    <row r="56" ht="15.75" customHeight="1">
      <c r="E56" s="240"/>
    </row>
    <row r="57" ht="15.75" customHeight="1">
      <c r="E57" s="240"/>
    </row>
    <row r="58" ht="15.75" customHeight="1">
      <c r="E58" s="240"/>
    </row>
    <row r="59" ht="15.75" customHeight="1">
      <c r="E59" s="240"/>
    </row>
    <row r="60" ht="15.75" customHeight="1">
      <c r="E60" s="240"/>
    </row>
    <row r="61" ht="15.75" customHeight="1">
      <c r="E61" s="240"/>
    </row>
    <row r="62" ht="15.75" customHeight="1">
      <c r="E62" s="240"/>
    </row>
    <row r="63" ht="15.75" customHeight="1">
      <c r="E63" s="240"/>
    </row>
    <row r="64" ht="15.75" customHeight="1">
      <c r="E64" s="240"/>
    </row>
    <row r="65" ht="15.75" customHeight="1">
      <c r="E65" s="240"/>
    </row>
    <row r="66" ht="15.75" customHeight="1">
      <c r="E66" s="240"/>
    </row>
    <row r="67" ht="15.75" customHeight="1">
      <c r="E67" s="240"/>
    </row>
    <row r="68" ht="15.75" customHeight="1">
      <c r="E68" s="240"/>
    </row>
    <row r="69" ht="15.75" customHeight="1">
      <c r="E69" s="240"/>
    </row>
    <row r="70" ht="15.75" customHeight="1">
      <c r="E70" s="240"/>
    </row>
    <row r="71" ht="15.75" customHeight="1">
      <c r="E71" s="240"/>
    </row>
    <row r="72" ht="15.75" customHeight="1">
      <c r="E72" s="240"/>
    </row>
    <row r="73" ht="15.75" customHeight="1">
      <c r="E73" s="240"/>
    </row>
    <row r="74" ht="15.75" customHeight="1">
      <c r="E74" s="240"/>
    </row>
    <row r="75" ht="15.75" customHeight="1">
      <c r="E75" s="240"/>
    </row>
    <row r="76" ht="15.75" customHeight="1">
      <c r="E76" s="240"/>
    </row>
    <row r="77" ht="15.75" customHeight="1">
      <c r="E77" s="240"/>
    </row>
    <row r="78" ht="15.75" customHeight="1">
      <c r="E78" s="240"/>
    </row>
    <row r="79" ht="15.75" customHeight="1">
      <c r="E79" s="240"/>
    </row>
    <row r="80" ht="15.75" customHeight="1">
      <c r="E80" s="240"/>
    </row>
    <row r="81" ht="15.75" customHeight="1">
      <c r="E81" s="240"/>
    </row>
    <row r="82" ht="15.75" customHeight="1">
      <c r="E82" s="240"/>
    </row>
    <row r="83" ht="15.75" customHeight="1">
      <c r="E83" s="240"/>
    </row>
    <row r="84" ht="15.75" customHeight="1">
      <c r="E84" s="240"/>
    </row>
    <row r="85" ht="15.75" customHeight="1">
      <c r="E85" s="240"/>
    </row>
    <row r="86" ht="15.75" customHeight="1">
      <c r="E86" s="240"/>
    </row>
    <row r="87" ht="15.75" customHeight="1">
      <c r="E87" s="240"/>
    </row>
    <row r="88" ht="15.75" customHeight="1">
      <c r="E88" s="240"/>
    </row>
    <row r="89" ht="15.75" customHeight="1">
      <c r="E89" s="240"/>
    </row>
    <row r="90" ht="15.75" customHeight="1">
      <c r="E90" s="240"/>
    </row>
    <row r="91" ht="15.75" customHeight="1">
      <c r="E91" s="240"/>
    </row>
    <row r="92" ht="15.75" customHeight="1">
      <c r="E92" s="240"/>
    </row>
    <row r="93" ht="15.75" customHeight="1">
      <c r="E93" s="240"/>
    </row>
    <row r="94" ht="15.75" customHeight="1">
      <c r="E94" s="240"/>
    </row>
    <row r="95" ht="15.75" customHeight="1">
      <c r="E95" s="240"/>
    </row>
    <row r="96" ht="15.75" customHeight="1">
      <c r="E96" s="240"/>
    </row>
    <row r="97" ht="15.75" customHeight="1">
      <c r="E97" s="240"/>
    </row>
    <row r="98" ht="15.75" customHeight="1">
      <c r="E98" s="240"/>
    </row>
    <row r="99" ht="15.75" customHeight="1">
      <c r="E99" s="240"/>
    </row>
    <row r="100" ht="15.75" customHeight="1">
      <c r="E100" s="240"/>
    </row>
    <row r="101" ht="15.75" customHeight="1">
      <c r="E101" s="240"/>
    </row>
    <row r="102" ht="15.75" customHeight="1">
      <c r="E102" s="240"/>
    </row>
    <row r="103" ht="15.75" customHeight="1">
      <c r="E103" s="240"/>
    </row>
    <row r="104" ht="15.75" customHeight="1">
      <c r="E104" s="240"/>
    </row>
    <row r="105" ht="15.75" customHeight="1">
      <c r="E105" s="240"/>
    </row>
    <row r="106" ht="15.75" customHeight="1">
      <c r="E106" s="240"/>
    </row>
    <row r="107" ht="15.75" customHeight="1">
      <c r="E107" s="240"/>
    </row>
    <row r="108" ht="15.75" customHeight="1">
      <c r="E108" s="240"/>
    </row>
    <row r="109" ht="15.75" customHeight="1">
      <c r="E109" s="240"/>
    </row>
    <row r="110" ht="15.75" customHeight="1">
      <c r="E110" s="240"/>
    </row>
    <row r="111" ht="15.75" customHeight="1">
      <c r="E111" s="240"/>
    </row>
    <row r="112" ht="15.75" customHeight="1">
      <c r="E112" s="240"/>
    </row>
    <row r="113" ht="15.75" customHeight="1">
      <c r="E113" s="240"/>
    </row>
    <row r="114" ht="15.75" customHeight="1">
      <c r="E114" s="240"/>
    </row>
    <row r="115" ht="15.75" customHeight="1">
      <c r="E115" s="240"/>
    </row>
    <row r="116" ht="15.75" customHeight="1">
      <c r="E116" s="240"/>
    </row>
    <row r="117" ht="15.75" customHeight="1">
      <c r="E117" s="240"/>
    </row>
    <row r="118" ht="15.75" customHeight="1">
      <c r="E118" s="240"/>
    </row>
    <row r="119" ht="15.75" customHeight="1">
      <c r="E119" s="240"/>
    </row>
    <row r="120" ht="15.75" customHeight="1">
      <c r="E120" s="240"/>
    </row>
    <row r="121" ht="15.75" customHeight="1">
      <c r="E121" s="240"/>
    </row>
    <row r="122" ht="15.75" customHeight="1">
      <c r="E122" s="240"/>
    </row>
    <row r="123" ht="15.75" customHeight="1">
      <c r="E123" s="240"/>
    </row>
    <row r="124" ht="15.75" customHeight="1">
      <c r="E124" s="240"/>
    </row>
    <row r="125" ht="15.75" customHeight="1">
      <c r="E125" s="240"/>
    </row>
    <row r="126" ht="15.75" customHeight="1">
      <c r="E126" s="240"/>
    </row>
    <row r="127" ht="15.75" customHeight="1">
      <c r="E127" s="240"/>
    </row>
    <row r="128" ht="15.75" customHeight="1">
      <c r="E128" s="240"/>
    </row>
    <row r="129" ht="15.75" customHeight="1">
      <c r="E129" s="240"/>
    </row>
    <row r="130" ht="15.75" customHeight="1">
      <c r="E130" s="240"/>
    </row>
    <row r="131" ht="15.75" customHeight="1">
      <c r="E131" s="240"/>
    </row>
    <row r="132" ht="15.75" customHeight="1">
      <c r="E132" s="240"/>
    </row>
    <row r="133" ht="15.75" customHeight="1">
      <c r="E133" s="240"/>
    </row>
    <row r="134" ht="15.75" customHeight="1">
      <c r="E134" s="240"/>
    </row>
    <row r="135" ht="15.75" customHeight="1">
      <c r="E135" s="240"/>
    </row>
    <row r="136" ht="15.75" customHeight="1">
      <c r="E136" s="240"/>
    </row>
    <row r="137" ht="15.75" customHeight="1">
      <c r="E137" s="240"/>
    </row>
    <row r="138" ht="15.75" customHeight="1">
      <c r="E138" s="240"/>
    </row>
    <row r="139" ht="15.75" customHeight="1">
      <c r="E139" s="240"/>
    </row>
    <row r="140" ht="15.75" customHeight="1">
      <c r="E140" s="240"/>
    </row>
    <row r="141" ht="15.75" customHeight="1">
      <c r="E141" s="240"/>
    </row>
    <row r="142" ht="15.75" customHeight="1">
      <c r="E142" s="240"/>
    </row>
    <row r="143" ht="15.75" customHeight="1">
      <c r="E143" s="240"/>
    </row>
    <row r="144" ht="15.75" customHeight="1">
      <c r="E144" s="240"/>
    </row>
    <row r="145" ht="15.75" customHeight="1">
      <c r="E145" s="240"/>
    </row>
    <row r="146" ht="15.75" customHeight="1">
      <c r="E146" s="240"/>
    </row>
    <row r="147" ht="15.75" customHeight="1">
      <c r="E147" s="240"/>
    </row>
    <row r="148" ht="15.75" customHeight="1">
      <c r="E148" s="240"/>
    </row>
    <row r="149" ht="15.75" customHeight="1">
      <c r="E149" s="240"/>
    </row>
    <row r="150" ht="15.75" customHeight="1">
      <c r="E150" s="240"/>
    </row>
    <row r="151" ht="15.75" customHeight="1">
      <c r="E151" s="240"/>
    </row>
    <row r="152" ht="15.75" customHeight="1">
      <c r="E152" s="240"/>
    </row>
    <row r="153" ht="15.75" customHeight="1">
      <c r="E153" s="240"/>
    </row>
    <row r="154" ht="15.75" customHeight="1">
      <c r="E154" s="240"/>
    </row>
    <row r="155" ht="15.75" customHeight="1">
      <c r="E155" s="240"/>
    </row>
    <row r="156" ht="15.75" customHeight="1">
      <c r="E156" s="240"/>
    </row>
    <row r="157" ht="15.75" customHeight="1">
      <c r="E157" s="240"/>
    </row>
    <row r="158" ht="15.75" customHeight="1">
      <c r="E158" s="240"/>
    </row>
    <row r="159" ht="15.75" customHeight="1">
      <c r="E159" s="240"/>
    </row>
    <row r="160" ht="15.75" customHeight="1">
      <c r="E160" s="240"/>
    </row>
    <row r="161" ht="15.75" customHeight="1">
      <c r="E161" s="240"/>
    </row>
    <row r="162" ht="15.75" customHeight="1">
      <c r="E162" s="240"/>
    </row>
    <row r="163" ht="15.75" customHeight="1">
      <c r="E163" s="240"/>
    </row>
    <row r="164" ht="15.75" customHeight="1">
      <c r="E164" s="240"/>
    </row>
    <row r="165" ht="15.75" customHeight="1">
      <c r="E165" s="240"/>
    </row>
    <row r="166" ht="15.75" customHeight="1">
      <c r="E166" s="240"/>
    </row>
    <row r="167" ht="15.75" customHeight="1">
      <c r="E167" s="240"/>
    </row>
    <row r="168" ht="15.75" customHeight="1">
      <c r="E168" s="240"/>
    </row>
    <row r="169" ht="15.75" customHeight="1">
      <c r="E169" s="240"/>
    </row>
    <row r="170" ht="15.75" customHeight="1">
      <c r="E170" s="240"/>
    </row>
    <row r="171" ht="15.75" customHeight="1">
      <c r="E171" s="240"/>
    </row>
    <row r="172" ht="15.75" customHeight="1">
      <c r="E172" s="240"/>
    </row>
    <row r="173" ht="15.75" customHeight="1">
      <c r="E173" s="240"/>
    </row>
    <row r="174" ht="15.75" customHeight="1">
      <c r="E174" s="240"/>
    </row>
    <row r="175" ht="15.75" customHeight="1">
      <c r="E175" s="240"/>
    </row>
    <row r="176" ht="15.75" customHeight="1">
      <c r="E176" s="240"/>
    </row>
    <row r="177" ht="15.75" customHeight="1">
      <c r="E177" s="240"/>
    </row>
    <row r="178" ht="15.75" customHeight="1">
      <c r="E178" s="240"/>
    </row>
    <row r="179" ht="15.75" customHeight="1">
      <c r="E179" s="240"/>
    </row>
    <row r="180" ht="15.75" customHeight="1">
      <c r="E180" s="240"/>
    </row>
    <row r="181" ht="15.75" customHeight="1">
      <c r="E181" s="240"/>
    </row>
    <row r="182" ht="15.75" customHeight="1">
      <c r="E182" s="240"/>
    </row>
    <row r="183" ht="15.75" customHeight="1">
      <c r="E183" s="240"/>
    </row>
    <row r="184" ht="15.75" customHeight="1">
      <c r="E184" s="240"/>
    </row>
    <row r="185" ht="15.75" customHeight="1">
      <c r="E185" s="240"/>
    </row>
    <row r="186" ht="15.75" customHeight="1">
      <c r="E186" s="240"/>
    </row>
    <row r="187" ht="15.75" customHeight="1">
      <c r="E187" s="240"/>
    </row>
    <row r="188" ht="15.75" customHeight="1">
      <c r="E188" s="240"/>
    </row>
    <row r="189" ht="15.75" customHeight="1">
      <c r="E189" s="240"/>
    </row>
    <row r="190" ht="15.75" customHeight="1">
      <c r="E190" s="240"/>
    </row>
    <row r="191" ht="15.75" customHeight="1">
      <c r="E191" s="240"/>
    </row>
    <row r="192" ht="15.75" customHeight="1">
      <c r="E192" s="240"/>
    </row>
    <row r="193" ht="15.75" customHeight="1">
      <c r="E193" s="240"/>
    </row>
    <row r="194" ht="15.75" customHeight="1">
      <c r="E194" s="240"/>
    </row>
    <row r="195" ht="15.75" customHeight="1">
      <c r="E195" s="240"/>
    </row>
    <row r="196" ht="15.75" customHeight="1">
      <c r="E196" s="240"/>
    </row>
    <row r="197" ht="15.75" customHeight="1">
      <c r="E197" s="240"/>
    </row>
    <row r="198" ht="15.75" customHeight="1">
      <c r="E198" s="240"/>
    </row>
    <row r="199" ht="15.75" customHeight="1">
      <c r="E199" s="240"/>
    </row>
    <row r="200" ht="15.75" customHeight="1">
      <c r="E200" s="240"/>
    </row>
    <row r="201" ht="15.75" customHeight="1">
      <c r="E201" s="240"/>
    </row>
    <row r="202" ht="15.75" customHeight="1">
      <c r="E202" s="240"/>
    </row>
    <row r="203" ht="15.75" customHeight="1">
      <c r="E203" s="240"/>
    </row>
    <row r="204" ht="15.75" customHeight="1">
      <c r="E204" s="240"/>
    </row>
    <row r="205" ht="15.75" customHeight="1">
      <c r="E205" s="240"/>
    </row>
    <row r="206" ht="15.75" customHeight="1">
      <c r="E206" s="240"/>
    </row>
    <row r="207" ht="15.75" customHeight="1">
      <c r="E207" s="240"/>
    </row>
    <row r="208" ht="15.75" customHeight="1">
      <c r="E208" s="240"/>
    </row>
    <row r="209" ht="15.75" customHeight="1">
      <c r="E209" s="240"/>
    </row>
    <row r="210" ht="15.75" customHeight="1">
      <c r="E210" s="240"/>
    </row>
    <row r="211" ht="15.75" customHeight="1">
      <c r="E211" s="240"/>
    </row>
    <row r="212" ht="15.75" customHeight="1">
      <c r="E212" s="240"/>
    </row>
    <row r="213" ht="15.75" customHeight="1">
      <c r="E213" s="240"/>
    </row>
    <row r="214" ht="15.75" customHeight="1">
      <c r="E214" s="240"/>
    </row>
    <row r="215" ht="15.75" customHeight="1">
      <c r="E215" s="240"/>
    </row>
    <row r="216" ht="15.75" customHeight="1">
      <c r="E216" s="240"/>
    </row>
    <row r="217" ht="15.75" customHeight="1">
      <c r="E217" s="240"/>
    </row>
    <row r="218" ht="15.75" customHeight="1">
      <c r="E218" s="240"/>
    </row>
    <row r="219" ht="15.75" customHeight="1">
      <c r="E219" s="240"/>
    </row>
    <row r="220" ht="15.75" customHeight="1">
      <c r="E220" s="240"/>
    </row>
    <row r="221" ht="15.75" customHeight="1">
      <c r="E221" s="240"/>
    </row>
    <row r="222" ht="15.75" customHeight="1">
      <c r="E222" s="240"/>
    </row>
    <row r="223" ht="15.75" customHeight="1">
      <c r="E223" s="240"/>
    </row>
    <row r="224" ht="15.75" customHeight="1">
      <c r="E224" s="240"/>
    </row>
    <row r="225" ht="15.75" customHeight="1">
      <c r="E225" s="240"/>
    </row>
    <row r="226" ht="15.75" customHeight="1">
      <c r="E226" s="240"/>
    </row>
    <row r="227" ht="15.75" customHeight="1">
      <c r="E227" s="240"/>
    </row>
    <row r="228" ht="15.75" customHeight="1">
      <c r="E228" s="240"/>
    </row>
    <row r="229" ht="15.75" customHeight="1">
      <c r="E229" s="240"/>
    </row>
    <row r="230" ht="15.75" customHeight="1">
      <c r="E230" s="240"/>
    </row>
    <row r="231" ht="15.75" customHeight="1">
      <c r="E231" s="240"/>
    </row>
    <row r="232" ht="15.75" customHeight="1">
      <c r="E232" s="240"/>
    </row>
    <row r="233" ht="15.75" customHeight="1">
      <c r="E233" s="240"/>
    </row>
    <row r="234" ht="15.75" customHeight="1">
      <c r="E234" s="240"/>
    </row>
    <row r="235" ht="15.75" customHeight="1">
      <c r="E235" s="240"/>
    </row>
    <row r="236" ht="15.75" customHeight="1">
      <c r="E236" s="240"/>
    </row>
    <row r="237" ht="15.75" customHeight="1">
      <c r="E237" s="240"/>
    </row>
    <row r="238" ht="15.75" customHeight="1">
      <c r="E238" s="240"/>
    </row>
    <row r="239" ht="15.75" customHeight="1">
      <c r="E239" s="240"/>
    </row>
    <row r="240" ht="15.75" customHeight="1">
      <c r="E240" s="240"/>
    </row>
    <row r="241" ht="15.75" customHeight="1">
      <c r="E241" s="240"/>
    </row>
    <row r="242" ht="15.75" customHeight="1">
      <c r="E242" s="240"/>
    </row>
    <row r="243" ht="15.75" customHeight="1">
      <c r="E243" s="240"/>
    </row>
    <row r="244" ht="15.75" customHeight="1">
      <c r="E244" s="240"/>
    </row>
    <row r="245" ht="15.75" customHeight="1">
      <c r="E245" s="240"/>
    </row>
    <row r="246" ht="15.75" customHeight="1">
      <c r="E246" s="240"/>
    </row>
    <row r="247" ht="15.75" customHeight="1">
      <c r="E247" s="240"/>
    </row>
    <row r="248" ht="15.75" customHeight="1">
      <c r="E248" s="240"/>
    </row>
    <row r="249" ht="15.75" customHeight="1">
      <c r="E249" s="240"/>
    </row>
    <row r="250" ht="15.75" customHeight="1">
      <c r="E250" s="240"/>
    </row>
    <row r="251" ht="15.75" customHeight="1">
      <c r="E251" s="240"/>
    </row>
    <row r="252" ht="15.75" customHeight="1">
      <c r="E252" s="240"/>
    </row>
    <row r="253" ht="15.75" customHeight="1">
      <c r="E253" s="240"/>
    </row>
    <row r="254" ht="15.75" customHeight="1">
      <c r="E254" s="240"/>
    </row>
    <row r="255" ht="15.75" customHeight="1">
      <c r="E255" s="240"/>
    </row>
    <row r="256" ht="15.75" customHeight="1">
      <c r="E256" s="240"/>
    </row>
    <row r="257" ht="15.75" customHeight="1">
      <c r="E257" s="240"/>
    </row>
    <row r="258" ht="15.75" customHeight="1">
      <c r="E258" s="240"/>
    </row>
    <row r="259" ht="15.75" customHeight="1">
      <c r="E259" s="240"/>
    </row>
    <row r="260" ht="15.75" customHeight="1">
      <c r="E260" s="240"/>
    </row>
    <row r="261" ht="15.75" customHeight="1">
      <c r="E261" s="240"/>
    </row>
    <row r="262" ht="15.75" customHeight="1">
      <c r="E262" s="240"/>
    </row>
    <row r="263" ht="15.75" customHeight="1">
      <c r="E263" s="240"/>
    </row>
    <row r="264" ht="15.75" customHeight="1">
      <c r="E264" s="240"/>
    </row>
    <row r="265" ht="15.75" customHeight="1">
      <c r="E265" s="240"/>
    </row>
    <row r="266" ht="15.75" customHeight="1">
      <c r="E266" s="240"/>
    </row>
    <row r="267" ht="15.75" customHeight="1">
      <c r="E267" s="240"/>
    </row>
    <row r="268" ht="15.75" customHeight="1">
      <c r="E268" s="240"/>
    </row>
    <row r="269" ht="15.75" customHeight="1">
      <c r="E269" s="240"/>
    </row>
    <row r="270" ht="15.75" customHeight="1">
      <c r="E270" s="240"/>
    </row>
    <row r="271" ht="15.75" customHeight="1">
      <c r="E271" s="240"/>
    </row>
    <row r="272" ht="15.75" customHeight="1">
      <c r="E272" s="240"/>
    </row>
    <row r="273" ht="15.75" customHeight="1">
      <c r="E273" s="240"/>
    </row>
    <row r="274" ht="15.75" customHeight="1">
      <c r="E274" s="240"/>
    </row>
    <row r="275" ht="15.75" customHeight="1">
      <c r="E275" s="240"/>
    </row>
    <row r="276" ht="15.75" customHeight="1">
      <c r="E276" s="240"/>
    </row>
    <row r="277" ht="15.75" customHeight="1">
      <c r="E277" s="240"/>
    </row>
    <row r="278" ht="15.75" customHeight="1">
      <c r="E278" s="240"/>
    </row>
    <row r="279" ht="15.75" customHeight="1">
      <c r="E279" s="240"/>
    </row>
    <row r="280" ht="15.75" customHeight="1">
      <c r="E280" s="240"/>
    </row>
    <row r="281" ht="15.75" customHeight="1">
      <c r="E281" s="240"/>
    </row>
    <row r="282" ht="15.75" customHeight="1">
      <c r="E282" s="240"/>
    </row>
    <row r="283" ht="15.75" customHeight="1">
      <c r="E283" s="240"/>
    </row>
    <row r="284" ht="15.75" customHeight="1">
      <c r="E284" s="240"/>
    </row>
    <row r="285" ht="15.75" customHeight="1">
      <c r="E285" s="240"/>
    </row>
    <row r="286" ht="15.75" customHeight="1">
      <c r="E286" s="240"/>
    </row>
    <row r="287" ht="15.75" customHeight="1">
      <c r="E287" s="240"/>
    </row>
    <row r="288" ht="15.75" customHeight="1">
      <c r="E288" s="240"/>
    </row>
    <row r="289" ht="15.75" customHeight="1">
      <c r="E289" s="240"/>
    </row>
    <row r="290" ht="15.75" customHeight="1">
      <c r="E290" s="240"/>
    </row>
    <row r="291" ht="15.75" customHeight="1">
      <c r="E291" s="240"/>
    </row>
    <row r="292" ht="15.75" customHeight="1">
      <c r="E292" s="240"/>
    </row>
    <row r="293" ht="15.75" customHeight="1">
      <c r="E293" s="240"/>
    </row>
    <row r="294" ht="15.75" customHeight="1">
      <c r="E294" s="240"/>
    </row>
    <row r="295" ht="15.75" customHeight="1">
      <c r="E295" s="240"/>
    </row>
    <row r="296" ht="15.75" customHeight="1">
      <c r="E296" s="240"/>
    </row>
    <row r="297" ht="15.75" customHeight="1">
      <c r="E297" s="240"/>
    </row>
    <row r="298" ht="15.75" customHeight="1">
      <c r="E298" s="240"/>
    </row>
    <row r="299" ht="15.75" customHeight="1">
      <c r="E299" s="240"/>
    </row>
    <row r="300" ht="15.75" customHeight="1">
      <c r="E300" s="240"/>
    </row>
    <row r="301" ht="15.75" customHeight="1">
      <c r="E301" s="240"/>
    </row>
    <row r="302" ht="15.75" customHeight="1">
      <c r="E302" s="240"/>
    </row>
    <row r="303" ht="15.75" customHeight="1">
      <c r="E303" s="240"/>
    </row>
    <row r="304" ht="15.75" customHeight="1">
      <c r="E304" s="240"/>
    </row>
    <row r="305" ht="15.75" customHeight="1">
      <c r="E305" s="240"/>
    </row>
    <row r="306" ht="15.75" customHeight="1">
      <c r="E306" s="240"/>
    </row>
    <row r="307" ht="15.75" customHeight="1">
      <c r="E307" s="240"/>
    </row>
    <row r="308" ht="15.75" customHeight="1">
      <c r="E308" s="240"/>
    </row>
    <row r="309" ht="15.75" customHeight="1">
      <c r="E309" s="240"/>
    </row>
    <row r="310" ht="15.75" customHeight="1">
      <c r="E310" s="240"/>
    </row>
    <row r="311" ht="15.75" customHeight="1">
      <c r="E311" s="240"/>
    </row>
    <row r="312" ht="15.75" customHeight="1">
      <c r="E312" s="240"/>
    </row>
    <row r="313" ht="15.75" customHeight="1">
      <c r="E313" s="240"/>
    </row>
    <row r="314" ht="15.75" customHeight="1">
      <c r="E314" s="240"/>
    </row>
    <row r="315" ht="15.75" customHeight="1">
      <c r="E315" s="240"/>
    </row>
    <row r="316" ht="15.75" customHeight="1">
      <c r="E316" s="240"/>
    </row>
    <row r="317" ht="15.75" customHeight="1">
      <c r="E317" s="240"/>
    </row>
    <row r="318" ht="15.75" customHeight="1">
      <c r="E318" s="240"/>
    </row>
    <row r="319" ht="15.75" customHeight="1">
      <c r="E319" s="240"/>
    </row>
    <row r="320" ht="15.75" customHeight="1">
      <c r="E320" s="240"/>
    </row>
    <row r="321" ht="15.75" customHeight="1">
      <c r="E321" s="240"/>
    </row>
    <row r="322" ht="15.75" customHeight="1">
      <c r="E322" s="240"/>
    </row>
    <row r="323" ht="15.75" customHeight="1">
      <c r="E323" s="240"/>
    </row>
    <row r="324" ht="15.75" customHeight="1">
      <c r="E324" s="240"/>
    </row>
    <row r="325" ht="15.75" customHeight="1">
      <c r="E325" s="240"/>
    </row>
    <row r="326" ht="15.75" customHeight="1">
      <c r="E326" s="240"/>
    </row>
    <row r="327" ht="15.75" customHeight="1">
      <c r="E327" s="240"/>
    </row>
    <row r="328" ht="15.75" customHeight="1">
      <c r="E328" s="240"/>
    </row>
    <row r="329" ht="15.75" customHeight="1">
      <c r="E329" s="240"/>
    </row>
    <row r="330" ht="15.75" customHeight="1">
      <c r="E330" s="240"/>
    </row>
    <row r="331" ht="15.75" customHeight="1">
      <c r="E331" s="240"/>
    </row>
    <row r="332" ht="15.75" customHeight="1">
      <c r="E332" s="240"/>
    </row>
    <row r="333" ht="15.75" customHeight="1">
      <c r="E333" s="240"/>
    </row>
    <row r="334" ht="15.75" customHeight="1">
      <c r="E334" s="240"/>
    </row>
    <row r="335" ht="15.75" customHeight="1">
      <c r="E335" s="240"/>
    </row>
    <row r="336" ht="15.75" customHeight="1">
      <c r="E336" s="240"/>
    </row>
    <row r="337" ht="15.75" customHeight="1">
      <c r="E337" s="240"/>
    </row>
    <row r="338" ht="15.75" customHeight="1">
      <c r="E338" s="240"/>
    </row>
    <row r="339" ht="15.75" customHeight="1">
      <c r="E339" s="240"/>
    </row>
    <row r="340" ht="15.75" customHeight="1">
      <c r="E340" s="240"/>
    </row>
    <row r="341" ht="15.75" customHeight="1">
      <c r="E341" s="240"/>
    </row>
    <row r="342" ht="15.75" customHeight="1">
      <c r="E342" s="240"/>
    </row>
    <row r="343" ht="15.75" customHeight="1">
      <c r="E343" s="240"/>
    </row>
    <row r="344" ht="15.75" customHeight="1">
      <c r="E344" s="240"/>
    </row>
    <row r="345" ht="15.75" customHeight="1">
      <c r="E345" s="240"/>
    </row>
    <row r="346" ht="15.75" customHeight="1">
      <c r="E346" s="240"/>
    </row>
    <row r="347" ht="15.75" customHeight="1">
      <c r="E347" s="240"/>
    </row>
    <row r="348" ht="15.75" customHeight="1">
      <c r="E348" s="240"/>
    </row>
    <row r="349" ht="15.75" customHeight="1">
      <c r="E349" s="240"/>
    </row>
    <row r="350" ht="15.75" customHeight="1">
      <c r="E350" s="240"/>
    </row>
    <row r="351" ht="15.75" customHeight="1">
      <c r="E351" s="240"/>
    </row>
    <row r="352" ht="15.75" customHeight="1">
      <c r="E352" s="240"/>
    </row>
    <row r="353" ht="15.75" customHeight="1">
      <c r="E353" s="240"/>
    </row>
    <row r="354" ht="15.75" customHeight="1">
      <c r="E354" s="240"/>
    </row>
    <row r="355" ht="15.75" customHeight="1">
      <c r="E355" s="240"/>
    </row>
    <row r="356" ht="15.75" customHeight="1">
      <c r="E356" s="240"/>
    </row>
    <row r="357" ht="15.75" customHeight="1">
      <c r="E357" s="240"/>
    </row>
    <row r="358" ht="15.75" customHeight="1">
      <c r="E358" s="240"/>
    </row>
    <row r="359" ht="15.75" customHeight="1">
      <c r="E359" s="240"/>
    </row>
    <row r="360" ht="15.75" customHeight="1">
      <c r="E360" s="240"/>
    </row>
    <row r="361" ht="15.75" customHeight="1">
      <c r="E361" s="240"/>
    </row>
    <row r="362" ht="15.75" customHeight="1">
      <c r="E362" s="240"/>
    </row>
    <row r="363" ht="15.75" customHeight="1">
      <c r="E363" s="240"/>
    </row>
    <row r="364" ht="15.75" customHeight="1">
      <c r="E364" s="240"/>
    </row>
    <row r="365" ht="15.75" customHeight="1">
      <c r="E365" s="240"/>
    </row>
    <row r="366" ht="15.75" customHeight="1">
      <c r="E366" s="240"/>
    </row>
    <row r="367" ht="15.75" customHeight="1">
      <c r="E367" s="240"/>
    </row>
    <row r="368" ht="15.75" customHeight="1">
      <c r="E368" s="240"/>
    </row>
    <row r="369" ht="15.75" customHeight="1">
      <c r="E369" s="240"/>
    </row>
    <row r="370" ht="15.75" customHeight="1">
      <c r="E370" s="240"/>
    </row>
    <row r="371" ht="15.75" customHeight="1">
      <c r="E371" s="240"/>
    </row>
    <row r="372" ht="15.75" customHeight="1">
      <c r="E372" s="240"/>
    </row>
    <row r="373" ht="15.75" customHeight="1">
      <c r="E373" s="240"/>
    </row>
    <row r="374" ht="15.75" customHeight="1">
      <c r="E374" s="240"/>
    </row>
    <row r="375" ht="15.75" customHeight="1">
      <c r="E375" s="240"/>
    </row>
    <row r="376" ht="15.75" customHeight="1">
      <c r="E376" s="240"/>
    </row>
    <row r="377" ht="15.75" customHeight="1">
      <c r="E377" s="240"/>
    </row>
    <row r="378" ht="15.75" customHeight="1">
      <c r="E378" s="240"/>
    </row>
    <row r="379" ht="15.75" customHeight="1">
      <c r="E379" s="240"/>
    </row>
    <row r="380" ht="15.75" customHeight="1">
      <c r="E380" s="240"/>
    </row>
    <row r="381" ht="15.75" customHeight="1">
      <c r="E381" s="240"/>
    </row>
    <row r="382" ht="15.75" customHeight="1">
      <c r="E382" s="240"/>
    </row>
    <row r="383" ht="15.75" customHeight="1">
      <c r="E383" s="240"/>
    </row>
    <row r="384" ht="15.75" customHeight="1">
      <c r="E384" s="240"/>
    </row>
    <row r="385" ht="15.75" customHeight="1">
      <c r="E385" s="240"/>
    </row>
    <row r="386" ht="15.75" customHeight="1">
      <c r="E386" s="240"/>
    </row>
    <row r="387" ht="15.75" customHeight="1">
      <c r="E387" s="240"/>
    </row>
    <row r="388" ht="15.75" customHeight="1">
      <c r="E388" s="240"/>
    </row>
    <row r="389" ht="15.75" customHeight="1">
      <c r="E389" s="240"/>
    </row>
    <row r="390" ht="15.75" customHeight="1">
      <c r="E390" s="240"/>
    </row>
    <row r="391" ht="15.75" customHeight="1">
      <c r="E391" s="240"/>
    </row>
    <row r="392" ht="15.75" customHeight="1">
      <c r="E392" s="240"/>
    </row>
    <row r="393" ht="15.75" customHeight="1">
      <c r="E393" s="240"/>
    </row>
    <row r="394" ht="15.75" customHeight="1">
      <c r="E394" s="240"/>
    </row>
    <row r="395" ht="15.75" customHeight="1">
      <c r="E395" s="240"/>
    </row>
    <row r="396" ht="15.75" customHeight="1">
      <c r="E396" s="240"/>
    </row>
    <row r="397" ht="15.75" customHeight="1">
      <c r="E397" s="240"/>
    </row>
    <row r="398" ht="15.75" customHeight="1">
      <c r="E398" s="240"/>
    </row>
    <row r="399" ht="15.75" customHeight="1">
      <c r="E399" s="240"/>
    </row>
    <row r="400" ht="15.75" customHeight="1">
      <c r="E400" s="240"/>
    </row>
    <row r="401" ht="15.75" customHeight="1">
      <c r="E401" s="240"/>
    </row>
    <row r="402" ht="15.75" customHeight="1">
      <c r="E402" s="240"/>
    </row>
    <row r="403" ht="15.75" customHeight="1">
      <c r="E403" s="240"/>
    </row>
    <row r="404" ht="15.75" customHeight="1">
      <c r="E404" s="240"/>
    </row>
    <row r="405" ht="15.75" customHeight="1">
      <c r="E405" s="240"/>
    </row>
    <row r="406" ht="15.75" customHeight="1">
      <c r="E406" s="240"/>
    </row>
    <row r="407" ht="15.75" customHeight="1">
      <c r="E407" s="240"/>
    </row>
    <row r="408" ht="15.75" customHeight="1">
      <c r="E408" s="240"/>
    </row>
    <row r="409" ht="15.75" customHeight="1">
      <c r="E409" s="240"/>
    </row>
    <row r="410" ht="15.75" customHeight="1">
      <c r="E410" s="240"/>
    </row>
    <row r="411" ht="15.75" customHeight="1">
      <c r="E411" s="240"/>
    </row>
    <row r="412" ht="15.75" customHeight="1">
      <c r="E412" s="240"/>
    </row>
    <row r="413" ht="15.75" customHeight="1">
      <c r="E413" s="240"/>
    </row>
    <row r="414" ht="15.75" customHeight="1">
      <c r="E414" s="240"/>
    </row>
    <row r="415" ht="15.75" customHeight="1">
      <c r="E415" s="240"/>
    </row>
    <row r="416" ht="15.75" customHeight="1">
      <c r="E416" s="240"/>
    </row>
    <row r="417" ht="15.75" customHeight="1">
      <c r="E417" s="240"/>
    </row>
    <row r="418" ht="15.75" customHeight="1">
      <c r="E418" s="240"/>
    </row>
    <row r="419" ht="15.75" customHeight="1">
      <c r="E419" s="240"/>
    </row>
    <row r="420" ht="15.75" customHeight="1">
      <c r="E420" s="240"/>
    </row>
    <row r="421" ht="15.75" customHeight="1">
      <c r="E421" s="240"/>
    </row>
    <row r="422" ht="15.75" customHeight="1">
      <c r="E422" s="240"/>
    </row>
    <row r="423" ht="15.75" customHeight="1">
      <c r="E423" s="240"/>
    </row>
    <row r="424" ht="15.75" customHeight="1">
      <c r="E424" s="240"/>
    </row>
    <row r="425" ht="15.75" customHeight="1">
      <c r="E425" s="240"/>
    </row>
    <row r="426" ht="15.75" customHeight="1">
      <c r="E426" s="240"/>
    </row>
    <row r="427" ht="15.75" customHeight="1">
      <c r="E427" s="240"/>
    </row>
    <row r="428" ht="15.75" customHeight="1">
      <c r="E428" s="240"/>
    </row>
    <row r="429" ht="15.75" customHeight="1">
      <c r="E429" s="240"/>
    </row>
    <row r="430" ht="15.75" customHeight="1">
      <c r="E430" s="240"/>
    </row>
    <row r="431" ht="15.75" customHeight="1">
      <c r="E431" s="240"/>
    </row>
    <row r="432" ht="15.75" customHeight="1">
      <c r="E432" s="240"/>
    </row>
    <row r="433" ht="15.75" customHeight="1">
      <c r="E433" s="240"/>
    </row>
    <row r="434" ht="15.75" customHeight="1">
      <c r="E434" s="240"/>
    </row>
    <row r="435" ht="15.75" customHeight="1">
      <c r="E435" s="240"/>
    </row>
    <row r="436" ht="15.75" customHeight="1">
      <c r="E436" s="240"/>
    </row>
    <row r="437" ht="15.75" customHeight="1">
      <c r="E437" s="240"/>
    </row>
    <row r="438" ht="15.75" customHeight="1">
      <c r="E438" s="240"/>
    </row>
    <row r="439" ht="15.75" customHeight="1">
      <c r="E439" s="240"/>
    </row>
    <row r="440" ht="15.75" customHeight="1">
      <c r="E440" s="240"/>
    </row>
    <row r="441" ht="15.75" customHeight="1">
      <c r="E441" s="240"/>
    </row>
    <row r="442" ht="15.75" customHeight="1">
      <c r="E442" s="240"/>
    </row>
    <row r="443" ht="15.75" customHeight="1">
      <c r="E443" s="240"/>
    </row>
    <row r="444" ht="15.75" customHeight="1">
      <c r="E444" s="240"/>
    </row>
    <row r="445" ht="15.75" customHeight="1">
      <c r="E445" s="240"/>
    </row>
    <row r="446" ht="15.75" customHeight="1">
      <c r="E446" s="240"/>
    </row>
    <row r="447" ht="15.75" customHeight="1">
      <c r="E447" s="240"/>
    </row>
    <row r="448" ht="15.75" customHeight="1">
      <c r="E448" s="240"/>
    </row>
    <row r="449" ht="15.75" customHeight="1">
      <c r="E449" s="240"/>
    </row>
    <row r="450" ht="15.75" customHeight="1">
      <c r="E450" s="240"/>
    </row>
    <row r="451" ht="15.75" customHeight="1">
      <c r="E451" s="240"/>
    </row>
    <row r="452" ht="15.75" customHeight="1">
      <c r="E452" s="240"/>
    </row>
    <row r="453" ht="15.75" customHeight="1">
      <c r="E453" s="240"/>
    </row>
    <row r="454" ht="15.75" customHeight="1">
      <c r="E454" s="240"/>
    </row>
    <row r="455" ht="15.75" customHeight="1">
      <c r="E455" s="240"/>
    </row>
    <row r="456" ht="15.75" customHeight="1">
      <c r="E456" s="240"/>
    </row>
    <row r="457" ht="15.75" customHeight="1">
      <c r="E457" s="240"/>
    </row>
    <row r="458" ht="15.75" customHeight="1">
      <c r="E458" s="240"/>
    </row>
    <row r="459" ht="15.75" customHeight="1">
      <c r="E459" s="240"/>
    </row>
    <row r="460" ht="15.75" customHeight="1">
      <c r="E460" s="240"/>
    </row>
    <row r="461" ht="15.75" customHeight="1">
      <c r="E461" s="240"/>
    </row>
    <row r="462" ht="15.75" customHeight="1">
      <c r="E462" s="240"/>
    </row>
    <row r="463" ht="15.75" customHeight="1">
      <c r="E463" s="240"/>
    </row>
    <row r="464" ht="15.75" customHeight="1">
      <c r="E464" s="240"/>
    </row>
    <row r="465" ht="15.75" customHeight="1">
      <c r="E465" s="240"/>
    </row>
    <row r="466" ht="15.75" customHeight="1">
      <c r="E466" s="240"/>
    </row>
    <row r="467" ht="15.75" customHeight="1">
      <c r="E467" s="240"/>
    </row>
    <row r="468" ht="15.75" customHeight="1">
      <c r="E468" s="240"/>
    </row>
    <row r="469" ht="15.75" customHeight="1">
      <c r="E469" s="240"/>
    </row>
    <row r="470" ht="15.75" customHeight="1">
      <c r="E470" s="240"/>
    </row>
    <row r="471" ht="15.75" customHeight="1">
      <c r="E471" s="240"/>
    </row>
    <row r="472" ht="15.75" customHeight="1">
      <c r="E472" s="240"/>
    </row>
    <row r="473" ht="15.75" customHeight="1">
      <c r="E473" s="240"/>
    </row>
    <row r="474" ht="15.75" customHeight="1">
      <c r="E474" s="240"/>
    </row>
    <row r="475" ht="15.75" customHeight="1">
      <c r="E475" s="240"/>
    </row>
    <row r="476" ht="15.75" customHeight="1">
      <c r="E476" s="240"/>
    </row>
    <row r="477" ht="15.75" customHeight="1">
      <c r="E477" s="240"/>
    </row>
    <row r="478" ht="15.75" customHeight="1">
      <c r="E478" s="240"/>
    </row>
    <row r="479" ht="15.75" customHeight="1">
      <c r="E479" s="240"/>
    </row>
    <row r="480" ht="15.75" customHeight="1">
      <c r="E480" s="240"/>
    </row>
    <row r="481" ht="15.75" customHeight="1">
      <c r="E481" s="240"/>
    </row>
    <row r="482" ht="15.75" customHeight="1">
      <c r="E482" s="240"/>
    </row>
    <row r="483" ht="15.75" customHeight="1">
      <c r="E483" s="240"/>
    </row>
    <row r="484" ht="15.75" customHeight="1">
      <c r="E484" s="240"/>
    </row>
    <row r="485" ht="15.75" customHeight="1">
      <c r="E485" s="240"/>
    </row>
    <row r="486" ht="15.75" customHeight="1">
      <c r="E486" s="240"/>
    </row>
    <row r="487" ht="15.75" customHeight="1">
      <c r="E487" s="240"/>
    </row>
    <row r="488" ht="15.75" customHeight="1">
      <c r="E488" s="240"/>
    </row>
    <row r="489" ht="15.75" customHeight="1">
      <c r="E489" s="240"/>
    </row>
    <row r="490" ht="15.75" customHeight="1">
      <c r="E490" s="240"/>
    </row>
    <row r="491" ht="15.75" customHeight="1">
      <c r="E491" s="240"/>
    </row>
    <row r="492" ht="15.75" customHeight="1">
      <c r="E492" s="240"/>
    </row>
    <row r="493" ht="15.75" customHeight="1">
      <c r="E493" s="240"/>
    </row>
    <row r="494" ht="15.75" customHeight="1">
      <c r="E494" s="240"/>
    </row>
    <row r="495" ht="15.75" customHeight="1">
      <c r="E495" s="240"/>
    </row>
    <row r="496" ht="15.75" customHeight="1">
      <c r="E496" s="240"/>
    </row>
    <row r="497" ht="15.75" customHeight="1">
      <c r="E497" s="240"/>
    </row>
    <row r="498" ht="15.75" customHeight="1">
      <c r="E498" s="240"/>
    </row>
    <row r="499" ht="15.75" customHeight="1">
      <c r="E499" s="240"/>
    </row>
    <row r="500" ht="15.75" customHeight="1">
      <c r="E500" s="240"/>
    </row>
    <row r="501" ht="15.75" customHeight="1">
      <c r="E501" s="240"/>
    </row>
    <row r="502" ht="15.75" customHeight="1">
      <c r="E502" s="240"/>
    </row>
    <row r="503" ht="15.75" customHeight="1">
      <c r="E503" s="240"/>
    </row>
    <row r="504" ht="15.75" customHeight="1">
      <c r="E504" s="240"/>
    </row>
    <row r="505" ht="15.75" customHeight="1">
      <c r="E505" s="240"/>
    </row>
    <row r="506" ht="15.75" customHeight="1">
      <c r="E506" s="240"/>
    </row>
    <row r="507" ht="15.75" customHeight="1">
      <c r="E507" s="240"/>
    </row>
    <row r="508" ht="15.75" customHeight="1">
      <c r="E508" s="240"/>
    </row>
    <row r="509" ht="15.75" customHeight="1">
      <c r="E509" s="240"/>
    </row>
    <row r="510" ht="15.75" customHeight="1">
      <c r="E510" s="240"/>
    </row>
    <row r="511" ht="15.75" customHeight="1">
      <c r="E511" s="240"/>
    </row>
    <row r="512" ht="15.75" customHeight="1">
      <c r="E512" s="240"/>
    </row>
    <row r="513" ht="15.75" customHeight="1">
      <c r="E513" s="240"/>
    </row>
    <row r="514" ht="15.75" customHeight="1">
      <c r="E514" s="240"/>
    </row>
    <row r="515" ht="15.75" customHeight="1">
      <c r="E515" s="240"/>
    </row>
    <row r="516" ht="15.75" customHeight="1">
      <c r="E516" s="240"/>
    </row>
    <row r="517" ht="15.75" customHeight="1">
      <c r="E517" s="240"/>
    </row>
    <row r="518" ht="15.75" customHeight="1">
      <c r="E518" s="240"/>
    </row>
    <row r="519" ht="15.75" customHeight="1">
      <c r="E519" s="240"/>
    </row>
    <row r="520" ht="15.75" customHeight="1">
      <c r="E520" s="240"/>
    </row>
    <row r="521" ht="15.75" customHeight="1">
      <c r="E521" s="240"/>
    </row>
    <row r="522" ht="15.75" customHeight="1">
      <c r="E522" s="240"/>
    </row>
    <row r="523" ht="15.75" customHeight="1">
      <c r="E523" s="240"/>
    </row>
    <row r="524" ht="15.75" customHeight="1">
      <c r="E524" s="240"/>
    </row>
    <row r="525" ht="15.75" customHeight="1">
      <c r="E525" s="240"/>
    </row>
    <row r="526" ht="15.75" customHeight="1">
      <c r="E526" s="240"/>
    </row>
    <row r="527" ht="15.75" customHeight="1">
      <c r="E527" s="240"/>
    </row>
    <row r="528" ht="15.75" customHeight="1">
      <c r="E528" s="240"/>
    </row>
    <row r="529" ht="15.75" customHeight="1">
      <c r="E529" s="240"/>
    </row>
    <row r="530" ht="15.75" customHeight="1">
      <c r="E530" s="240"/>
    </row>
    <row r="531" ht="15.75" customHeight="1">
      <c r="E531" s="240"/>
    </row>
    <row r="532" ht="15.75" customHeight="1">
      <c r="E532" s="240"/>
    </row>
    <row r="533" ht="15.75" customHeight="1">
      <c r="E533" s="240"/>
    </row>
    <row r="534" ht="15.75" customHeight="1">
      <c r="E534" s="240"/>
    </row>
    <row r="535" ht="15.75" customHeight="1">
      <c r="E535" s="240"/>
    </row>
    <row r="536" ht="15.75" customHeight="1">
      <c r="E536" s="240"/>
    </row>
    <row r="537" ht="15.75" customHeight="1">
      <c r="E537" s="240"/>
    </row>
    <row r="538" ht="15.75" customHeight="1">
      <c r="E538" s="240"/>
    </row>
    <row r="539" ht="15.75" customHeight="1">
      <c r="E539" s="240"/>
    </row>
    <row r="540" ht="15.75" customHeight="1">
      <c r="E540" s="240"/>
    </row>
    <row r="541" ht="15.75" customHeight="1">
      <c r="E541" s="240"/>
    </row>
    <row r="542" ht="15.75" customHeight="1">
      <c r="E542" s="240"/>
    </row>
    <row r="543" ht="15.75" customHeight="1">
      <c r="E543" s="240"/>
    </row>
    <row r="544" ht="15.75" customHeight="1">
      <c r="E544" s="240"/>
    </row>
    <row r="545" ht="15.75" customHeight="1">
      <c r="E545" s="240"/>
    </row>
    <row r="546" ht="15.75" customHeight="1">
      <c r="E546" s="240"/>
    </row>
    <row r="547" ht="15.75" customHeight="1">
      <c r="E547" s="240"/>
    </row>
    <row r="548" ht="15.75" customHeight="1">
      <c r="E548" s="240"/>
    </row>
    <row r="549" ht="15.75" customHeight="1">
      <c r="E549" s="240"/>
    </row>
    <row r="550" ht="15.75" customHeight="1">
      <c r="E550" s="240"/>
    </row>
    <row r="551" ht="15.75" customHeight="1">
      <c r="E551" s="240"/>
    </row>
    <row r="552" ht="15.75" customHeight="1">
      <c r="E552" s="240"/>
    </row>
    <row r="553" ht="15.75" customHeight="1">
      <c r="E553" s="240"/>
    </row>
    <row r="554" ht="15.75" customHeight="1">
      <c r="E554" s="240"/>
    </row>
    <row r="555" ht="15.75" customHeight="1">
      <c r="E555" s="240"/>
    </row>
    <row r="556" ht="15.75" customHeight="1">
      <c r="E556" s="240"/>
    </row>
    <row r="557" ht="15.75" customHeight="1">
      <c r="E557" s="240"/>
    </row>
    <row r="558" ht="15.75" customHeight="1">
      <c r="E558" s="240"/>
    </row>
    <row r="559" ht="15.75" customHeight="1">
      <c r="E559" s="240"/>
    </row>
    <row r="560" ht="15.75" customHeight="1">
      <c r="E560" s="240"/>
    </row>
    <row r="561" ht="15.75" customHeight="1">
      <c r="E561" s="240"/>
    </row>
    <row r="562" ht="15.75" customHeight="1">
      <c r="E562" s="240"/>
    </row>
    <row r="563" ht="15.75" customHeight="1">
      <c r="E563" s="240"/>
    </row>
    <row r="564" ht="15.75" customHeight="1">
      <c r="E564" s="240"/>
    </row>
    <row r="565" ht="15.75" customHeight="1">
      <c r="E565" s="240"/>
    </row>
    <row r="566" ht="15.75" customHeight="1">
      <c r="E566" s="240"/>
    </row>
    <row r="567" ht="15.75" customHeight="1">
      <c r="E567" s="240"/>
    </row>
    <row r="568" ht="15.75" customHeight="1">
      <c r="E568" s="240"/>
    </row>
    <row r="569" ht="15.75" customHeight="1">
      <c r="E569" s="240"/>
    </row>
    <row r="570" ht="15.75" customHeight="1">
      <c r="E570" s="240"/>
    </row>
    <row r="571" ht="15.75" customHeight="1">
      <c r="E571" s="240"/>
    </row>
    <row r="572" ht="15.75" customHeight="1">
      <c r="E572" s="240"/>
    </row>
    <row r="573" ht="15.75" customHeight="1">
      <c r="E573" s="240"/>
    </row>
    <row r="574" ht="15.75" customHeight="1">
      <c r="E574" s="240"/>
    </row>
    <row r="575" ht="15.75" customHeight="1">
      <c r="E575" s="240"/>
    </row>
    <row r="576" ht="15.75" customHeight="1">
      <c r="E576" s="240"/>
    </row>
    <row r="577" ht="15.75" customHeight="1">
      <c r="E577" s="240"/>
    </row>
    <row r="578" ht="15.75" customHeight="1">
      <c r="E578" s="240"/>
    </row>
    <row r="579" ht="15.75" customHeight="1">
      <c r="E579" s="240"/>
    </row>
    <row r="580" ht="15.75" customHeight="1">
      <c r="E580" s="240"/>
    </row>
    <row r="581" ht="15.75" customHeight="1">
      <c r="E581" s="240"/>
    </row>
    <row r="582" ht="15.75" customHeight="1">
      <c r="E582" s="240"/>
    </row>
    <row r="583" ht="15.75" customHeight="1">
      <c r="E583" s="240"/>
    </row>
    <row r="584" ht="15.75" customHeight="1">
      <c r="E584" s="240"/>
    </row>
    <row r="585" ht="15.75" customHeight="1">
      <c r="E585" s="240"/>
    </row>
    <row r="586" ht="15.75" customHeight="1">
      <c r="E586" s="240"/>
    </row>
    <row r="587" ht="15.75" customHeight="1">
      <c r="E587" s="240"/>
    </row>
    <row r="588" ht="15.75" customHeight="1">
      <c r="E588" s="240"/>
    </row>
    <row r="589" ht="15.75" customHeight="1">
      <c r="E589" s="240"/>
    </row>
    <row r="590" ht="15.75" customHeight="1">
      <c r="E590" s="240"/>
    </row>
    <row r="591" ht="15.75" customHeight="1">
      <c r="E591" s="240"/>
    </row>
    <row r="592" ht="15.75" customHeight="1">
      <c r="E592" s="240"/>
    </row>
    <row r="593" ht="15.75" customHeight="1">
      <c r="E593" s="240"/>
    </row>
    <row r="594" ht="15.75" customHeight="1">
      <c r="E594" s="240"/>
    </row>
    <row r="595" ht="15.75" customHeight="1">
      <c r="E595" s="240"/>
    </row>
    <row r="596" ht="15.75" customHeight="1">
      <c r="E596" s="240"/>
    </row>
    <row r="597" ht="15.75" customHeight="1">
      <c r="E597" s="240"/>
    </row>
    <row r="598" ht="15.75" customHeight="1">
      <c r="E598" s="240"/>
    </row>
    <row r="599" ht="15.75" customHeight="1">
      <c r="E599" s="240"/>
    </row>
    <row r="600" ht="15.75" customHeight="1">
      <c r="E600" s="240"/>
    </row>
    <row r="601" ht="15.75" customHeight="1">
      <c r="E601" s="240"/>
    </row>
    <row r="602" ht="15.75" customHeight="1">
      <c r="E602" s="240"/>
    </row>
    <row r="603" ht="15.75" customHeight="1">
      <c r="E603" s="240"/>
    </row>
    <row r="604" ht="15.75" customHeight="1">
      <c r="E604" s="240"/>
    </row>
    <row r="605" ht="15.75" customHeight="1">
      <c r="E605" s="240"/>
    </row>
    <row r="606" ht="15.75" customHeight="1">
      <c r="E606" s="240"/>
    </row>
    <row r="607" ht="15.75" customHeight="1">
      <c r="E607" s="240"/>
    </row>
    <row r="608" ht="15.75" customHeight="1">
      <c r="E608" s="240"/>
    </row>
    <row r="609" ht="15.75" customHeight="1">
      <c r="E609" s="240"/>
    </row>
    <row r="610" ht="15.75" customHeight="1">
      <c r="E610" s="240"/>
    </row>
    <row r="611" ht="15.75" customHeight="1">
      <c r="E611" s="240"/>
    </row>
    <row r="612" ht="15.75" customHeight="1">
      <c r="E612" s="240"/>
    </row>
    <row r="613" ht="15.75" customHeight="1">
      <c r="E613" s="240"/>
    </row>
    <row r="614" ht="15.75" customHeight="1">
      <c r="E614" s="240"/>
    </row>
    <row r="615" ht="15.75" customHeight="1">
      <c r="E615" s="240"/>
    </row>
    <row r="616" ht="15.75" customHeight="1">
      <c r="E616" s="240"/>
    </row>
    <row r="617" ht="15.75" customHeight="1">
      <c r="E617" s="240"/>
    </row>
    <row r="618" ht="15.75" customHeight="1">
      <c r="E618" s="240"/>
    </row>
    <row r="619" ht="15.75" customHeight="1">
      <c r="E619" s="240"/>
    </row>
    <row r="620" ht="15.75" customHeight="1">
      <c r="E620" s="240"/>
    </row>
    <row r="621" ht="15.75" customHeight="1">
      <c r="E621" s="240"/>
    </row>
    <row r="622" ht="15.75" customHeight="1">
      <c r="E622" s="240"/>
    </row>
    <row r="623" ht="15.75" customHeight="1">
      <c r="E623" s="240"/>
    </row>
    <row r="624" ht="15.75" customHeight="1">
      <c r="E624" s="240"/>
    </row>
    <row r="625" ht="15.75" customHeight="1">
      <c r="E625" s="240"/>
    </row>
    <row r="626" ht="15.75" customHeight="1">
      <c r="E626" s="240"/>
    </row>
    <row r="627" ht="15.75" customHeight="1">
      <c r="E627" s="240"/>
    </row>
    <row r="628" ht="15.75" customHeight="1">
      <c r="E628" s="240"/>
    </row>
    <row r="629" ht="15.75" customHeight="1">
      <c r="E629" s="240"/>
    </row>
    <row r="630" ht="15.75" customHeight="1">
      <c r="E630" s="240"/>
    </row>
    <row r="631" ht="15.75" customHeight="1">
      <c r="E631" s="240"/>
    </row>
    <row r="632" ht="15.75" customHeight="1">
      <c r="E632" s="240"/>
    </row>
    <row r="633" ht="15.75" customHeight="1">
      <c r="E633" s="240"/>
    </row>
    <row r="634" ht="15.75" customHeight="1">
      <c r="E634" s="240"/>
    </row>
    <row r="635" ht="15.75" customHeight="1">
      <c r="E635" s="240"/>
    </row>
    <row r="636" ht="15.75" customHeight="1">
      <c r="E636" s="240"/>
    </row>
    <row r="637" ht="15.75" customHeight="1">
      <c r="E637" s="240"/>
    </row>
    <row r="638" ht="15.75" customHeight="1">
      <c r="E638" s="240"/>
    </row>
    <row r="639" ht="15.75" customHeight="1">
      <c r="E639" s="240"/>
    </row>
    <row r="640" ht="15.75" customHeight="1">
      <c r="E640" s="240"/>
    </row>
    <row r="641" ht="15.75" customHeight="1">
      <c r="E641" s="240"/>
    </row>
    <row r="642" ht="15.75" customHeight="1">
      <c r="E642" s="240"/>
    </row>
    <row r="643" ht="15.75" customHeight="1">
      <c r="E643" s="240"/>
    </row>
    <row r="644" ht="15.75" customHeight="1">
      <c r="E644" s="240"/>
    </row>
    <row r="645" ht="15.75" customHeight="1">
      <c r="E645" s="240"/>
    </row>
    <row r="646" ht="15.75" customHeight="1">
      <c r="E646" s="240"/>
    </row>
    <row r="647" ht="15.75" customHeight="1">
      <c r="E647" s="240"/>
    </row>
    <row r="648" ht="15.75" customHeight="1">
      <c r="E648" s="240"/>
    </row>
    <row r="649" ht="15.75" customHeight="1">
      <c r="E649" s="240"/>
    </row>
    <row r="650" ht="15.75" customHeight="1">
      <c r="E650" s="240"/>
    </row>
    <row r="651" ht="15.75" customHeight="1">
      <c r="E651" s="240"/>
    </row>
    <row r="652" ht="15.75" customHeight="1">
      <c r="E652" s="240"/>
    </row>
    <row r="653" ht="15.75" customHeight="1">
      <c r="E653" s="240"/>
    </row>
    <row r="654" ht="15.75" customHeight="1">
      <c r="E654" s="240"/>
    </row>
    <row r="655" ht="15.75" customHeight="1">
      <c r="E655" s="240"/>
    </row>
    <row r="656" ht="15.75" customHeight="1">
      <c r="E656" s="240"/>
    </row>
    <row r="657" ht="15.75" customHeight="1">
      <c r="E657" s="240"/>
    </row>
    <row r="658" ht="15.75" customHeight="1">
      <c r="E658" s="240"/>
    </row>
    <row r="659" ht="15.75" customHeight="1">
      <c r="E659" s="240"/>
    </row>
    <row r="660" ht="15.75" customHeight="1">
      <c r="E660" s="240"/>
    </row>
    <row r="661" ht="15.75" customHeight="1">
      <c r="E661" s="240"/>
    </row>
    <row r="662" ht="15.75" customHeight="1">
      <c r="E662" s="240"/>
    </row>
    <row r="663" ht="15.75" customHeight="1">
      <c r="E663" s="240"/>
    </row>
    <row r="664" ht="15.75" customHeight="1">
      <c r="E664" s="240"/>
    </row>
    <row r="665" ht="15.75" customHeight="1">
      <c r="E665" s="240"/>
    </row>
    <row r="666" ht="15.75" customHeight="1">
      <c r="E666" s="240"/>
    </row>
    <row r="667" ht="15.75" customHeight="1">
      <c r="E667" s="240"/>
    </row>
    <row r="668" ht="15.75" customHeight="1">
      <c r="E668" s="240"/>
    </row>
    <row r="669" ht="15.75" customHeight="1">
      <c r="E669" s="240"/>
    </row>
    <row r="670" ht="15.75" customHeight="1">
      <c r="E670" s="240"/>
    </row>
    <row r="671" ht="15.75" customHeight="1">
      <c r="E671" s="240"/>
    </row>
    <row r="672" ht="15.75" customHeight="1">
      <c r="E672" s="240"/>
    </row>
    <row r="673" ht="15.75" customHeight="1">
      <c r="E673" s="240"/>
    </row>
    <row r="674" ht="15.75" customHeight="1">
      <c r="E674" s="240"/>
    </row>
    <row r="675" ht="15.75" customHeight="1">
      <c r="E675" s="240"/>
    </row>
    <row r="676" ht="15.75" customHeight="1">
      <c r="E676" s="240"/>
    </row>
    <row r="677" ht="15.75" customHeight="1">
      <c r="E677" s="240"/>
    </row>
    <row r="678" ht="15.75" customHeight="1">
      <c r="E678" s="240"/>
    </row>
    <row r="679" ht="15.75" customHeight="1">
      <c r="E679" s="240"/>
    </row>
    <row r="680" ht="15.75" customHeight="1">
      <c r="E680" s="240"/>
    </row>
    <row r="681" ht="15.75" customHeight="1">
      <c r="E681" s="240"/>
    </row>
    <row r="682" ht="15.75" customHeight="1">
      <c r="E682" s="240"/>
    </row>
    <row r="683" ht="15.75" customHeight="1">
      <c r="E683" s="240"/>
    </row>
    <row r="684" ht="15.75" customHeight="1">
      <c r="E684" s="240"/>
    </row>
    <row r="685" ht="15.75" customHeight="1">
      <c r="E685" s="240"/>
    </row>
    <row r="686" ht="15.75" customHeight="1">
      <c r="E686" s="240"/>
    </row>
    <row r="687" ht="15.75" customHeight="1">
      <c r="E687" s="240"/>
    </row>
    <row r="688" ht="15.75" customHeight="1">
      <c r="E688" s="240"/>
    </row>
    <row r="689" ht="15.75" customHeight="1">
      <c r="E689" s="240"/>
    </row>
    <row r="690" ht="15.75" customHeight="1">
      <c r="E690" s="240"/>
    </row>
    <row r="691" ht="15.75" customHeight="1">
      <c r="E691" s="240"/>
    </row>
    <row r="692" ht="15.75" customHeight="1">
      <c r="E692" s="240"/>
    </row>
    <row r="693" ht="15.75" customHeight="1">
      <c r="E693" s="240"/>
    </row>
    <row r="694" ht="15.75" customHeight="1">
      <c r="E694" s="240"/>
    </row>
    <row r="695" ht="15.75" customHeight="1">
      <c r="E695" s="240"/>
    </row>
    <row r="696" ht="15.75" customHeight="1">
      <c r="E696" s="240"/>
    </row>
    <row r="697" ht="15.75" customHeight="1">
      <c r="E697" s="240"/>
    </row>
    <row r="698" ht="15.75" customHeight="1">
      <c r="E698" s="240"/>
    </row>
    <row r="699" ht="15.75" customHeight="1">
      <c r="E699" s="240"/>
    </row>
    <row r="700" ht="15.75" customHeight="1">
      <c r="E700" s="240"/>
    </row>
    <row r="701" ht="15.75" customHeight="1">
      <c r="E701" s="240"/>
    </row>
    <row r="702" ht="15.75" customHeight="1">
      <c r="E702" s="240"/>
    </row>
    <row r="703" ht="15.75" customHeight="1">
      <c r="E703" s="240"/>
    </row>
    <row r="704" ht="15.75" customHeight="1">
      <c r="E704" s="240"/>
    </row>
    <row r="705" ht="15.75" customHeight="1">
      <c r="E705" s="240"/>
    </row>
    <row r="706" ht="15.75" customHeight="1">
      <c r="E706" s="240"/>
    </row>
    <row r="707" ht="15.75" customHeight="1">
      <c r="E707" s="240"/>
    </row>
    <row r="708" ht="15.75" customHeight="1">
      <c r="E708" s="240"/>
    </row>
    <row r="709" ht="15.75" customHeight="1">
      <c r="E709" s="240"/>
    </row>
    <row r="710" ht="15.75" customHeight="1">
      <c r="E710" s="240"/>
    </row>
    <row r="711" ht="15.75" customHeight="1">
      <c r="E711" s="240"/>
    </row>
    <row r="712" ht="15.75" customHeight="1">
      <c r="E712" s="240"/>
    </row>
    <row r="713" ht="15.75" customHeight="1">
      <c r="E713" s="240"/>
    </row>
    <row r="714" ht="15.75" customHeight="1">
      <c r="E714" s="240"/>
    </row>
    <row r="715" ht="15.75" customHeight="1">
      <c r="E715" s="240"/>
    </row>
    <row r="716" ht="15.75" customHeight="1">
      <c r="E716" s="240"/>
    </row>
    <row r="717" ht="15.75" customHeight="1">
      <c r="E717" s="240"/>
    </row>
    <row r="718" ht="15.75" customHeight="1">
      <c r="E718" s="240"/>
    </row>
    <row r="719" ht="15.75" customHeight="1">
      <c r="E719" s="240"/>
    </row>
    <row r="720" ht="15.75" customHeight="1">
      <c r="E720" s="240"/>
    </row>
    <row r="721" ht="15.75" customHeight="1">
      <c r="E721" s="240"/>
    </row>
    <row r="722" ht="15.75" customHeight="1">
      <c r="E722" s="240"/>
    </row>
    <row r="723" ht="15.75" customHeight="1">
      <c r="E723" s="240"/>
    </row>
    <row r="724" ht="15.75" customHeight="1">
      <c r="E724" s="240"/>
    </row>
    <row r="725" ht="15.75" customHeight="1">
      <c r="E725" s="240"/>
    </row>
    <row r="726" ht="15.75" customHeight="1">
      <c r="E726" s="240"/>
    </row>
    <row r="727" ht="15.75" customHeight="1">
      <c r="E727" s="240"/>
    </row>
    <row r="728" ht="15.75" customHeight="1">
      <c r="E728" s="240"/>
    </row>
    <row r="729" ht="15.75" customHeight="1">
      <c r="E729" s="240"/>
    </row>
    <row r="730" ht="15.75" customHeight="1">
      <c r="E730" s="240"/>
    </row>
    <row r="731" ht="15.75" customHeight="1">
      <c r="E731" s="240"/>
    </row>
    <row r="732" ht="15.75" customHeight="1">
      <c r="E732" s="240"/>
    </row>
    <row r="733" ht="15.75" customHeight="1">
      <c r="E733" s="240"/>
    </row>
    <row r="734" ht="15.75" customHeight="1">
      <c r="E734" s="240"/>
    </row>
    <row r="735" ht="15.75" customHeight="1">
      <c r="E735" s="240"/>
    </row>
    <row r="736" ht="15.75" customHeight="1">
      <c r="E736" s="240"/>
    </row>
    <row r="737" ht="15.75" customHeight="1">
      <c r="E737" s="240"/>
    </row>
    <row r="738" ht="15.75" customHeight="1">
      <c r="E738" s="240"/>
    </row>
    <row r="739" ht="15.75" customHeight="1">
      <c r="E739" s="240"/>
    </row>
    <row r="740" ht="15.75" customHeight="1">
      <c r="E740" s="240"/>
    </row>
    <row r="741" ht="15.75" customHeight="1">
      <c r="E741" s="240"/>
    </row>
    <row r="742" ht="15.75" customHeight="1">
      <c r="E742" s="240"/>
    </row>
    <row r="743" ht="15.75" customHeight="1">
      <c r="E743" s="240"/>
    </row>
    <row r="744" ht="15.75" customHeight="1">
      <c r="E744" s="240"/>
    </row>
    <row r="745" ht="15.75" customHeight="1">
      <c r="E745" s="240"/>
    </row>
    <row r="746" ht="15.75" customHeight="1">
      <c r="E746" s="240"/>
    </row>
    <row r="747" ht="15.75" customHeight="1">
      <c r="E747" s="240"/>
    </row>
    <row r="748" ht="15.75" customHeight="1">
      <c r="E748" s="240"/>
    </row>
    <row r="749" ht="15.75" customHeight="1">
      <c r="E749" s="240"/>
    </row>
    <row r="750" ht="15.75" customHeight="1">
      <c r="E750" s="240"/>
    </row>
    <row r="751" ht="15.75" customHeight="1">
      <c r="E751" s="240"/>
    </row>
    <row r="752" ht="15.75" customHeight="1">
      <c r="E752" s="240"/>
    </row>
    <row r="753" ht="15.75" customHeight="1">
      <c r="E753" s="240"/>
    </row>
    <row r="754" ht="15.75" customHeight="1">
      <c r="E754" s="240"/>
    </row>
    <row r="755" ht="15.75" customHeight="1">
      <c r="E755" s="240"/>
    </row>
    <row r="756" ht="15.75" customHeight="1">
      <c r="E756" s="240"/>
    </row>
    <row r="757" ht="15.75" customHeight="1">
      <c r="E757" s="240"/>
    </row>
    <row r="758" ht="15.75" customHeight="1">
      <c r="E758" s="240"/>
    </row>
    <row r="759" ht="15.75" customHeight="1">
      <c r="E759" s="240"/>
    </row>
    <row r="760" ht="15.75" customHeight="1">
      <c r="E760" s="240"/>
    </row>
    <row r="761" ht="15.75" customHeight="1">
      <c r="E761" s="240"/>
    </row>
    <row r="762" ht="15.75" customHeight="1">
      <c r="E762" s="240"/>
    </row>
    <row r="763" ht="15.75" customHeight="1">
      <c r="E763" s="240"/>
    </row>
    <row r="764" ht="15.75" customHeight="1">
      <c r="E764" s="240"/>
    </row>
    <row r="765" ht="15.75" customHeight="1">
      <c r="E765" s="240"/>
    </row>
    <row r="766" ht="15.75" customHeight="1">
      <c r="E766" s="240"/>
    </row>
    <row r="767" ht="15.75" customHeight="1">
      <c r="E767" s="240"/>
    </row>
    <row r="768" ht="15.75" customHeight="1">
      <c r="E768" s="240"/>
    </row>
    <row r="769" ht="15.75" customHeight="1">
      <c r="E769" s="240"/>
    </row>
    <row r="770" ht="15.75" customHeight="1">
      <c r="E770" s="240"/>
    </row>
    <row r="771" ht="15.75" customHeight="1">
      <c r="E771" s="240"/>
    </row>
    <row r="772" ht="15.75" customHeight="1">
      <c r="E772" s="240"/>
    </row>
    <row r="773" ht="15.75" customHeight="1">
      <c r="E773" s="240"/>
    </row>
    <row r="774" ht="15.75" customHeight="1">
      <c r="E774" s="240"/>
    </row>
    <row r="775" ht="15.75" customHeight="1">
      <c r="E775" s="240"/>
    </row>
    <row r="776" ht="15.75" customHeight="1">
      <c r="E776" s="240"/>
    </row>
    <row r="777" ht="15.75" customHeight="1">
      <c r="E777" s="240"/>
    </row>
    <row r="778" ht="15.75" customHeight="1">
      <c r="E778" s="240"/>
    </row>
    <row r="779" ht="15.75" customHeight="1">
      <c r="E779" s="240"/>
    </row>
    <row r="780" ht="15.75" customHeight="1">
      <c r="E780" s="240"/>
    </row>
    <row r="781" ht="15.75" customHeight="1">
      <c r="E781" s="240"/>
    </row>
    <row r="782" ht="15.75" customHeight="1">
      <c r="E782" s="240"/>
    </row>
    <row r="783" ht="15.75" customHeight="1">
      <c r="E783" s="240"/>
    </row>
    <row r="784" ht="15.75" customHeight="1">
      <c r="E784" s="240"/>
    </row>
    <row r="785" ht="15.75" customHeight="1">
      <c r="E785" s="240"/>
    </row>
    <row r="786" ht="15.75" customHeight="1">
      <c r="E786" s="240"/>
    </row>
    <row r="787" ht="15.75" customHeight="1">
      <c r="E787" s="240"/>
    </row>
    <row r="788" ht="15.75" customHeight="1">
      <c r="E788" s="240"/>
    </row>
    <row r="789" ht="15.75" customHeight="1">
      <c r="E789" s="240"/>
    </row>
    <row r="790" ht="15.75" customHeight="1">
      <c r="E790" s="240"/>
    </row>
    <row r="791" ht="15.75" customHeight="1">
      <c r="E791" s="240"/>
    </row>
    <row r="792" ht="15.75" customHeight="1">
      <c r="E792" s="240"/>
    </row>
    <row r="793" ht="15.75" customHeight="1">
      <c r="E793" s="240"/>
    </row>
    <row r="794" ht="15.75" customHeight="1">
      <c r="E794" s="240"/>
    </row>
    <row r="795" ht="15.75" customHeight="1">
      <c r="E795" s="240"/>
    </row>
    <row r="796" ht="15.75" customHeight="1">
      <c r="E796" s="240"/>
    </row>
    <row r="797" ht="15.75" customHeight="1">
      <c r="E797" s="240"/>
    </row>
    <row r="798" ht="15.75" customHeight="1">
      <c r="E798" s="240"/>
    </row>
    <row r="799" ht="15.75" customHeight="1">
      <c r="E799" s="240"/>
    </row>
    <row r="800" ht="15.75" customHeight="1">
      <c r="E800" s="240"/>
    </row>
    <row r="801" ht="15.75" customHeight="1">
      <c r="E801" s="240"/>
    </row>
    <row r="802" ht="15.75" customHeight="1">
      <c r="E802" s="240"/>
    </row>
    <row r="803" ht="15.75" customHeight="1">
      <c r="E803" s="240"/>
    </row>
    <row r="804" ht="15.75" customHeight="1">
      <c r="E804" s="240"/>
    </row>
    <row r="805" ht="15.75" customHeight="1">
      <c r="E805" s="240"/>
    </row>
    <row r="806" ht="15.75" customHeight="1">
      <c r="E806" s="240"/>
    </row>
    <row r="807" ht="15.75" customHeight="1">
      <c r="E807" s="240"/>
    </row>
    <row r="808" ht="15.75" customHeight="1">
      <c r="E808" s="240"/>
    </row>
    <row r="809" ht="15.75" customHeight="1">
      <c r="E809" s="240"/>
    </row>
    <row r="810" ht="15.75" customHeight="1">
      <c r="E810" s="240"/>
    </row>
    <row r="811" ht="15.75" customHeight="1">
      <c r="E811" s="240"/>
    </row>
    <row r="812" ht="15.75" customHeight="1">
      <c r="E812" s="240"/>
    </row>
    <row r="813" ht="15.75" customHeight="1">
      <c r="E813" s="240"/>
    </row>
    <row r="814" ht="15.75" customHeight="1">
      <c r="E814" s="240"/>
    </row>
    <row r="815" ht="15.75" customHeight="1">
      <c r="E815" s="240"/>
    </row>
    <row r="816" ht="15.75" customHeight="1">
      <c r="E816" s="240"/>
    </row>
    <row r="817" ht="15.75" customHeight="1">
      <c r="E817" s="240"/>
    </row>
    <row r="818" ht="15.75" customHeight="1">
      <c r="E818" s="240"/>
    </row>
    <row r="819" ht="15.75" customHeight="1">
      <c r="E819" s="240"/>
    </row>
    <row r="820" ht="15.75" customHeight="1">
      <c r="E820" s="240"/>
    </row>
    <row r="821" ht="15.75" customHeight="1">
      <c r="E821" s="240"/>
    </row>
    <row r="822" ht="15.75" customHeight="1">
      <c r="E822" s="240"/>
    </row>
    <row r="823" ht="15.75" customHeight="1">
      <c r="E823" s="240"/>
    </row>
    <row r="824" ht="15.75" customHeight="1">
      <c r="E824" s="240"/>
    </row>
    <row r="825" ht="15.75" customHeight="1">
      <c r="E825" s="240"/>
    </row>
    <row r="826" ht="15.75" customHeight="1">
      <c r="E826" s="240"/>
    </row>
    <row r="827" ht="15.75" customHeight="1">
      <c r="E827" s="240"/>
    </row>
    <row r="828" ht="15.75" customHeight="1">
      <c r="E828" s="240"/>
    </row>
    <row r="829" ht="15.75" customHeight="1">
      <c r="E829" s="240"/>
    </row>
    <row r="830" ht="15.75" customHeight="1">
      <c r="E830" s="240"/>
    </row>
    <row r="831" ht="15.75" customHeight="1">
      <c r="E831" s="240"/>
    </row>
    <row r="832" ht="15.75" customHeight="1">
      <c r="E832" s="240"/>
    </row>
    <row r="833" ht="15.75" customHeight="1">
      <c r="E833" s="240"/>
    </row>
    <row r="834" ht="15.75" customHeight="1">
      <c r="E834" s="240"/>
    </row>
    <row r="835" ht="15.75" customHeight="1">
      <c r="E835" s="240"/>
    </row>
    <row r="836" ht="15.75" customHeight="1">
      <c r="E836" s="240"/>
    </row>
    <row r="837" ht="15.75" customHeight="1">
      <c r="E837" s="240"/>
    </row>
    <row r="838" ht="15.75" customHeight="1">
      <c r="E838" s="240"/>
    </row>
    <row r="839" ht="15.75" customHeight="1">
      <c r="E839" s="240"/>
    </row>
    <row r="840" ht="15.75" customHeight="1">
      <c r="E840" s="240"/>
    </row>
    <row r="841" ht="15.75" customHeight="1">
      <c r="E841" s="240"/>
    </row>
    <row r="842" ht="15.75" customHeight="1">
      <c r="E842" s="240"/>
    </row>
    <row r="843" ht="15.75" customHeight="1">
      <c r="E843" s="240"/>
    </row>
    <row r="844" ht="15.75" customHeight="1">
      <c r="E844" s="240"/>
    </row>
    <row r="845" ht="15.75" customHeight="1">
      <c r="E845" s="240"/>
    </row>
    <row r="846" ht="15.75" customHeight="1">
      <c r="E846" s="240"/>
    </row>
    <row r="847" ht="15.75" customHeight="1">
      <c r="E847" s="240"/>
    </row>
    <row r="848" ht="15.75" customHeight="1">
      <c r="E848" s="240"/>
    </row>
    <row r="849" ht="15.75" customHeight="1">
      <c r="E849" s="240"/>
    </row>
    <row r="850" ht="15.75" customHeight="1">
      <c r="E850" s="240"/>
    </row>
    <row r="851" ht="15.75" customHeight="1">
      <c r="E851" s="240"/>
    </row>
    <row r="852" ht="15.75" customHeight="1">
      <c r="E852" s="240"/>
    </row>
    <row r="853" ht="15.75" customHeight="1">
      <c r="E853" s="240"/>
    </row>
    <row r="854" ht="15.75" customHeight="1">
      <c r="E854" s="240"/>
    </row>
    <row r="855" ht="15.75" customHeight="1">
      <c r="E855" s="240"/>
    </row>
    <row r="856" ht="15.75" customHeight="1">
      <c r="E856" s="240"/>
    </row>
    <row r="857" ht="15.75" customHeight="1">
      <c r="E857" s="240"/>
    </row>
    <row r="858" ht="15.75" customHeight="1">
      <c r="E858" s="240"/>
    </row>
    <row r="859" ht="15.75" customHeight="1">
      <c r="E859" s="240"/>
    </row>
    <row r="860" ht="15.75" customHeight="1">
      <c r="E860" s="240"/>
    </row>
    <row r="861" ht="15.75" customHeight="1">
      <c r="E861" s="240"/>
    </row>
    <row r="862" ht="15.75" customHeight="1">
      <c r="E862" s="240"/>
    </row>
    <row r="863" ht="15.75" customHeight="1">
      <c r="E863" s="240"/>
    </row>
    <row r="864" ht="15.75" customHeight="1">
      <c r="E864" s="240"/>
    </row>
    <row r="865" ht="15.75" customHeight="1">
      <c r="E865" s="240"/>
    </row>
    <row r="866" ht="15.75" customHeight="1">
      <c r="E866" s="240"/>
    </row>
    <row r="867" ht="15.75" customHeight="1">
      <c r="E867" s="240"/>
    </row>
    <row r="868" ht="15.75" customHeight="1">
      <c r="E868" s="240"/>
    </row>
    <row r="869" ht="15.75" customHeight="1">
      <c r="E869" s="240"/>
    </row>
    <row r="870" ht="15.75" customHeight="1">
      <c r="E870" s="240"/>
    </row>
    <row r="871" ht="15.75" customHeight="1">
      <c r="E871" s="240"/>
    </row>
    <row r="872" ht="15.75" customHeight="1">
      <c r="E872" s="240"/>
    </row>
    <row r="873" ht="15.75" customHeight="1">
      <c r="E873" s="240"/>
    </row>
    <row r="874" ht="15.75" customHeight="1">
      <c r="E874" s="240"/>
    </row>
    <row r="875" ht="15.75" customHeight="1">
      <c r="E875" s="240"/>
    </row>
    <row r="876" ht="15.75" customHeight="1">
      <c r="E876" s="240"/>
    </row>
    <row r="877" ht="15.75" customHeight="1">
      <c r="E877" s="240"/>
    </row>
    <row r="878" ht="15.75" customHeight="1">
      <c r="E878" s="240"/>
    </row>
    <row r="879" ht="15.75" customHeight="1">
      <c r="E879" s="240"/>
    </row>
    <row r="880" ht="15.75" customHeight="1">
      <c r="E880" s="240"/>
    </row>
    <row r="881" ht="15.75" customHeight="1">
      <c r="E881" s="240"/>
    </row>
    <row r="882" ht="15.75" customHeight="1">
      <c r="E882" s="240"/>
    </row>
    <row r="883" ht="15.75" customHeight="1">
      <c r="E883" s="240"/>
    </row>
    <row r="884" ht="15.75" customHeight="1">
      <c r="E884" s="240"/>
    </row>
    <row r="885" ht="15.75" customHeight="1">
      <c r="E885" s="240"/>
    </row>
    <row r="886" ht="15.75" customHeight="1">
      <c r="E886" s="240"/>
    </row>
    <row r="887" ht="15.75" customHeight="1">
      <c r="E887" s="240"/>
    </row>
    <row r="888" ht="15.75" customHeight="1">
      <c r="E888" s="240"/>
    </row>
    <row r="889" ht="15.75" customHeight="1">
      <c r="E889" s="240"/>
    </row>
    <row r="890" ht="15.75" customHeight="1">
      <c r="E890" s="240"/>
    </row>
    <row r="891" ht="15.75" customHeight="1">
      <c r="E891" s="240"/>
    </row>
    <row r="892" ht="15.75" customHeight="1">
      <c r="E892" s="240"/>
    </row>
    <row r="893" ht="15.75" customHeight="1">
      <c r="E893" s="240"/>
    </row>
    <row r="894" ht="15.75" customHeight="1">
      <c r="E894" s="240"/>
    </row>
    <row r="895" ht="15.75" customHeight="1">
      <c r="E895" s="240"/>
    </row>
    <row r="896" ht="15.75" customHeight="1">
      <c r="E896" s="240"/>
    </row>
    <row r="897" ht="15.75" customHeight="1">
      <c r="E897" s="240"/>
    </row>
    <row r="898" ht="15.75" customHeight="1">
      <c r="E898" s="240"/>
    </row>
    <row r="899" ht="15.75" customHeight="1">
      <c r="E899" s="240"/>
    </row>
    <row r="900" ht="15.75" customHeight="1">
      <c r="E900" s="240"/>
    </row>
    <row r="901" ht="15.75" customHeight="1">
      <c r="E901" s="240"/>
    </row>
    <row r="902" ht="15.75" customHeight="1">
      <c r="E902" s="240"/>
    </row>
    <row r="903" ht="15.75" customHeight="1">
      <c r="E903" s="240"/>
    </row>
    <row r="904" ht="15.75" customHeight="1">
      <c r="E904" s="240"/>
    </row>
    <row r="905" ht="15.75" customHeight="1">
      <c r="E905" s="240"/>
    </row>
    <row r="906" ht="15.75" customHeight="1">
      <c r="E906" s="240"/>
    </row>
    <row r="907" ht="15.75" customHeight="1">
      <c r="E907" s="240"/>
    </row>
    <row r="908" ht="15.75" customHeight="1">
      <c r="E908" s="240"/>
    </row>
    <row r="909" ht="15.75" customHeight="1">
      <c r="E909" s="240"/>
    </row>
    <row r="910" ht="15.75" customHeight="1">
      <c r="E910" s="240"/>
    </row>
    <row r="911" ht="15.75" customHeight="1">
      <c r="E911" s="240"/>
    </row>
    <row r="912" ht="15.75" customHeight="1">
      <c r="E912" s="240"/>
    </row>
    <row r="913" ht="15.75" customHeight="1">
      <c r="E913" s="240"/>
    </row>
    <row r="914" ht="15.75" customHeight="1">
      <c r="E914" s="240"/>
    </row>
    <row r="915" ht="15.75" customHeight="1">
      <c r="E915" s="240"/>
    </row>
    <row r="916" ht="15.75" customHeight="1">
      <c r="E916" s="240"/>
    </row>
    <row r="917" ht="15.75" customHeight="1">
      <c r="E917" s="240"/>
    </row>
    <row r="918" ht="15.75" customHeight="1">
      <c r="E918" s="240"/>
    </row>
    <row r="919" ht="15.75" customHeight="1">
      <c r="E919" s="240"/>
    </row>
    <row r="920" ht="15.75" customHeight="1">
      <c r="E920" s="240"/>
    </row>
    <row r="921" ht="15.75" customHeight="1">
      <c r="E921" s="240"/>
    </row>
    <row r="922" ht="15.75" customHeight="1">
      <c r="E922" s="240"/>
    </row>
    <row r="923" ht="15.75" customHeight="1">
      <c r="E923" s="240"/>
    </row>
    <row r="924" ht="15.75" customHeight="1">
      <c r="E924" s="240"/>
    </row>
    <row r="925" ht="15.75" customHeight="1">
      <c r="E925" s="240"/>
    </row>
    <row r="926" ht="15.75" customHeight="1">
      <c r="E926" s="240"/>
    </row>
    <row r="927" ht="15.75" customHeight="1">
      <c r="E927" s="240"/>
    </row>
    <row r="928" ht="15.75" customHeight="1">
      <c r="E928" s="240"/>
    </row>
    <row r="929" ht="15.75" customHeight="1">
      <c r="E929" s="240"/>
    </row>
    <row r="930" ht="15.75" customHeight="1">
      <c r="E930" s="240"/>
    </row>
    <row r="931" ht="15.75" customHeight="1">
      <c r="E931" s="240"/>
    </row>
    <row r="932" ht="15.75" customHeight="1">
      <c r="E932" s="240"/>
    </row>
    <row r="933" ht="15.75" customHeight="1">
      <c r="E933" s="240"/>
    </row>
    <row r="934" ht="15.75" customHeight="1">
      <c r="E934" s="240"/>
    </row>
    <row r="935" ht="15.75" customHeight="1">
      <c r="E935" s="240"/>
    </row>
    <row r="936" ht="15.75" customHeight="1">
      <c r="E936" s="240"/>
    </row>
    <row r="937" ht="15.75" customHeight="1">
      <c r="E937" s="240"/>
    </row>
    <row r="938" ht="15.75" customHeight="1">
      <c r="E938" s="240"/>
    </row>
    <row r="939" ht="15.75" customHeight="1">
      <c r="E939" s="240"/>
    </row>
    <row r="940" ht="15.75" customHeight="1">
      <c r="E940" s="240"/>
    </row>
    <row r="941" ht="15.75" customHeight="1">
      <c r="E941" s="240"/>
    </row>
    <row r="942" ht="15.75" customHeight="1">
      <c r="E942" s="240"/>
    </row>
    <row r="943" ht="15.75" customHeight="1">
      <c r="E943" s="240"/>
    </row>
    <row r="944" ht="15.75" customHeight="1">
      <c r="E944" s="240"/>
    </row>
    <row r="945" ht="15.75" customHeight="1">
      <c r="E945" s="240"/>
    </row>
    <row r="946" ht="15.75" customHeight="1">
      <c r="E946" s="240"/>
    </row>
    <row r="947" ht="15.75" customHeight="1">
      <c r="E947" s="240"/>
    </row>
    <row r="948" ht="15.75" customHeight="1">
      <c r="E948" s="240"/>
    </row>
    <row r="949" ht="15.75" customHeight="1">
      <c r="E949" s="240"/>
    </row>
    <row r="950" ht="15.75" customHeight="1">
      <c r="E950" s="240"/>
    </row>
    <row r="951" ht="15.75" customHeight="1">
      <c r="E951" s="240"/>
    </row>
    <row r="952" ht="15.75" customHeight="1">
      <c r="E952" s="240"/>
    </row>
    <row r="953" ht="15.75" customHeight="1">
      <c r="E953" s="240"/>
    </row>
    <row r="954" ht="15.75" customHeight="1">
      <c r="E954" s="240"/>
    </row>
    <row r="955" ht="15.75" customHeight="1">
      <c r="E955" s="240"/>
    </row>
    <row r="956" ht="15.75" customHeight="1">
      <c r="E956" s="240"/>
    </row>
    <row r="957" ht="15.75" customHeight="1">
      <c r="E957" s="240"/>
    </row>
    <row r="958" ht="15.75" customHeight="1">
      <c r="E958" s="240"/>
    </row>
    <row r="959" ht="15.75" customHeight="1">
      <c r="E959" s="240"/>
    </row>
    <row r="960" ht="15.75" customHeight="1">
      <c r="E960" s="240"/>
    </row>
    <row r="961" ht="15.75" customHeight="1">
      <c r="E961" s="240"/>
    </row>
    <row r="962" ht="15.75" customHeight="1">
      <c r="E962" s="240"/>
    </row>
    <row r="963" ht="15.75" customHeight="1">
      <c r="E963" s="240"/>
    </row>
    <row r="964" ht="15.75" customHeight="1">
      <c r="E964" s="240"/>
    </row>
    <row r="965" ht="15.75" customHeight="1">
      <c r="E965" s="240"/>
    </row>
    <row r="966" ht="15.75" customHeight="1">
      <c r="E966" s="240"/>
    </row>
    <row r="967" ht="15.75" customHeight="1">
      <c r="E967" s="240"/>
    </row>
    <row r="968" ht="15.75" customHeight="1">
      <c r="E968" s="240"/>
    </row>
    <row r="969" ht="15.75" customHeight="1">
      <c r="E969" s="240"/>
    </row>
    <row r="970" ht="15.75" customHeight="1">
      <c r="E970" s="240"/>
    </row>
    <row r="971" ht="15.75" customHeight="1">
      <c r="E971" s="240"/>
    </row>
    <row r="972" ht="15.75" customHeight="1">
      <c r="E972" s="240"/>
    </row>
    <row r="973" ht="15.75" customHeight="1">
      <c r="E973" s="240"/>
    </row>
    <row r="974" ht="15.75" customHeight="1">
      <c r="E974" s="240"/>
    </row>
    <row r="975" ht="15.75" customHeight="1">
      <c r="E975" s="240"/>
    </row>
    <row r="976" ht="15.75" customHeight="1">
      <c r="E976" s="240"/>
    </row>
    <row r="977" ht="15.75" customHeight="1">
      <c r="E977" s="240"/>
    </row>
    <row r="978" ht="15.75" customHeight="1">
      <c r="E978" s="240"/>
    </row>
    <row r="979" ht="15.75" customHeight="1">
      <c r="E979" s="240"/>
    </row>
    <row r="980" ht="15.75" customHeight="1">
      <c r="E980" s="240"/>
    </row>
    <row r="981" ht="15.75" customHeight="1">
      <c r="E981" s="240"/>
    </row>
    <row r="982" ht="15.75" customHeight="1">
      <c r="E982" s="240"/>
    </row>
    <row r="983" ht="15.75" customHeight="1">
      <c r="E983" s="240"/>
    </row>
    <row r="984" ht="15.75" customHeight="1">
      <c r="E984" s="240"/>
    </row>
    <row r="985" ht="15.75" customHeight="1">
      <c r="E985" s="240"/>
    </row>
    <row r="986" ht="15.75" customHeight="1">
      <c r="E986" s="240"/>
    </row>
    <row r="987" ht="15.75" customHeight="1">
      <c r="E987" s="240"/>
    </row>
    <row r="988" ht="15.75" customHeight="1">
      <c r="E988" s="240"/>
    </row>
    <row r="989" ht="15.75" customHeight="1">
      <c r="E989" s="240"/>
    </row>
    <row r="990" ht="15.75" customHeight="1">
      <c r="E990" s="240"/>
    </row>
    <row r="991" ht="15.75" customHeight="1">
      <c r="E991" s="240"/>
    </row>
    <row r="992" ht="15.75" customHeight="1">
      <c r="E992" s="240"/>
    </row>
    <row r="993" ht="15.75" customHeight="1">
      <c r="E993" s="240"/>
    </row>
    <row r="994" ht="15.75" customHeight="1">
      <c r="E994" s="240"/>
    </row>
    <row r="995" ht="15.75" customHeight="1">
      <c r="E995" s="240"/>
    </row>
    <row r="996" ht="15.75" customHeight="1">
      <c r="E996" s="240"/>
    </row>
    <row r="997" ht="15.75" customHeight="1">
      <c r="E997" s="240"/>
    </row>
    <row r="998" ht="15.75" customHeight="1">
      <c r="E998" s="240"/>
    </row>
    <row r="999" ht="15.75" customHeight="1">
      <c r="E999" s="240"/>
    </row>
    <row r="1000" ht="15.75" customHeight="1">
      <c r="E1000" s="240"/>
    </row>
  </sheetData>
  <mergeCells count="14">
    <mergeCell ref="H14:H18"/>
    <mergeCell ref="I14:I18"/>
    <mergeCell ref="G21:G27"/>
    <mergeCell ref="H21:H27"/>
    <mergeCell ref="I21:I27"/>
    <mergeCell ref="J21:J27"/>
    <mergeCell ref="A3:A13"/>
    <mergeCell ref="G3:G13"/>
    <mergeCell ref="H3:H13"/>
    <mergeCell ref="I3:I13"/>
    <mergeCell ref="J3:J13"/>
    <mergeCell ref="A14:A18"/>
    <mergeCell ref="G14:G18"/>
    <mergeCell ref="J14:J18"/>
  </mergeCells>
  <printOptions/>
  <pageMargins bottom="1.0" footer="0.0" header="0.0" left="0.75" right="0.75" top="1.0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231"/>
      <c r="F1" s="231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232" t="s">
        <v>2</v>
      </c>
      <c r="F2" s="232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982</v>
      </c>
      <c r="B3" s="7" t="s">
        <v>797</v>
      </c>
      <c r="C3" s="8"/>
      <c r="D3" s="197"/>
      <c r="E3" s="233"/>
      <c r="F3" s="246"/>
      <c r="G3" s="10">
        <f>SUM(F4:F13)</f>
        <v>132351</v>
      </c>
      <c r="H3" s="11">
        <v>10.0</v>
      </c>
      <c r="I3" s="40">
        <f>G3/H3</f>
        <v>13235.1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227"/>
      <c r="F4" s="247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983</v>
      </c>
      <c r="C5" s="17">
        <v>0.55</v>
      </c>
      <c r="D5" s="130" t="s">
        <v>9</v>
      </c>
      <c r="E5" s="227">
        <v>170000.0</v>
      </c>
      <c r="F5" s="247">
        <f t="shared" ref="F5:F13" si="1">E5*C5</f>
        <v>93500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984</v>
      </c>
      <c r="C6" s="17">
        <v>0.07</v>
      </c>
      <c r="D6" s="130" t="s">
        <v>9</v>
      </c>
      <c r="E6" s="227">
        <v>100000.0</v>
      </c>
      <c r="F6" s="247">
        <f t="shared" si="1"/>
        <v>7000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878</v>
      </c>
      <c r="C7" s="17">
        <v>0.3</v>
      </c>
      <c r="D7" s="130" t="s">
        <v>9</v>
      </c>
      <c r="E7" s="228">
        <v>90000.0</v>
      </c>
      <c r="F7" s="247">
        <f t="shared" si="1"/>
        <v>27000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985</v>
      </c>
      <c r="C8" s="17">
        <v>0.045</v>
      </c>
      <c r="D8" s="130" t="s">
        <v>9</v>
      </c>
      <c r="E8" s="227">
        <v>40000.0</v>
      </c>
      <c r="F8" s="247">
        <f t="shared" si="1"/>
        <v>1800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 t="s">
        <v>87</v>
      </c>
      <c r="C9" s="17">
        <v>0.03</v>
      </c>
      <c r="D9" s="130" t="s">
        <v>9</v>
      </c>
      <c r="E9" s="227">
        <v>50000.0</v>
      </c>
      <c r="F9" s="247">
        <f t="shared" si="1"/>
        <v>1500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 t="s">
        <v>986</v>
      </c>
      <c r="C10" s="17">
        <v>0.005</v>
      </c>
      <c r="D10" s="130" t="s">
        <v>9</v>
      </c>
      <c r="E10" s="227">
        <v>100000.0</v>
      </c>
      <c r="F10" s="247">
        <f t="shared" si="1"/>
        <v>500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 t="s">
        <v>13</v>
      </c>
      <c r="C11" s="17">
        <v>0.002</v>
      </c>
      <c r="D11" s="130" t="s">
        <v>9</v>
      </c>
      <c r="E11" s="228">
        <v>13000.0</v>
      </c>
      <c r="F11" s="247">
        <f t="shared" si="1"/>
        <v>26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 t="s">
        <v>22</v>
      </c>
      <c r="C12" s="17">
        <v>0.005</v>
      </c>
      <c r="D12" s="130" t="s">
        <v>9</v>
      </c>
      <c r="E12" s="227">
        <v>25000.0</v>
      </c>
      <c r="F12" s="247">
        <f t="shared" si="1"/>
        <v>125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 t="s">
        <v>299</v>
      </c>
      <c r="C13" s="17">
        <v>0.02</v>
      </c>
      <c r="D13" s="130" t="s">
        <v>9</v>
      </c>
      <c r="E13" s="228">
        <v>45000.0</v>
      </c>
      <c r="F13" s="247">
        <f t="shared" si="1"/>
        <v>900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0"/>
      <c r="B14" s="21"/>
      <c r="C14" s="23"/>
      <c r="D14" s="131"/>
      <c r="E14" s="234"/>
      <c r="F14" s="248"/>
      <c r="G14" s="20"/>
      <c r="H14" s="20"/>
      <c r="I14" s="20"/>
      <c r="J14" s="2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00" t="s">
        <v>987</v>
      </c>
      <c r="B15" s="7" t="s">
        <v>814</v>
      </c>
      <c r="C15" s="8"/>
      <c r="D15" s="197"/>
      <c r="E15" s="233"/>
      <c r="F15" s="246"/>
      <c r="G15" s="10" t="str">
        <f>SUM(F17:F26)</f>
        <v>#REF!</v>
      </c>
      <c r="H15" s="11">
        <f>SUM(C17:C26)</f>
        <v>0</v>
      </c>
      <c r="I15" s="40" t="str">
        <f>G15/H15</f>
        <v>#REF!</v>
      </c>
      <c r="J15" s="13" t="s">
        <v>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32"/>
      <c r="C16" s="17"/>
      <c r="D16" s="130"/>
      <c r="E16" s="227"/>
      <c r="F16" s="247"/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32"/>
      <c r="C17" s="17"/>
      <c r="D17" s="130" t="s">
        <v>9</v>
      </c>
      <c r="E17" s="227"/>
      <c r="F17" s="247"/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32"/>
      <c r="C18" s="17"/>
      <c r="D18" s="130" t="s">
        <v>9</v>
      </c>
      <c r="E18" s="227" t="str">
        <f t="shared" ref="E18:E26" si="2">VLOOKUP(B18,'[3]GROCERY LIST'!C10:H416,6,0)</f>
        <v>#REF!</v>
      </c>
      <c r="F18" s="247" t="str">
        <f t="shared" ref="F18:F26" si="3">E18*C18</f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32"/>
      <c r="C19" s="17"/>
      <c r="D19" s="130" t="s">
        <v>9</v>
      </c>
      <c r="E19" s="227" t="str">
        <f t="shared" si="2"/>
        <v>#REF!</v>
      </c>
      <c r="F19" s="247" t="str">
        <f t="shared" si="3"/>
        <v>#REF!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32"/>
      <c r="C20" s="17"/>
      <c r="D20" s="130" t="s">
        <v>9</v>
      </c>
      <c r="E20" s="227" t="str">
        <f t="shared" si="2"/>
        <v>#REF!</v>
      </c>
      <c r="F20" s="247" t="str">
        <f t="shared" si="3"/>
        <v>#REF!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32"/>
      <c r="C21" s="17"/>
      <c r="D21" s="130" t="s">
        <v>9</v>
      </c>
      <c r="E21" s="227" t="str">
        <f t="shared" si="2"/>
        <v>#REF!</v>
      </c>
      <c r="F21" s="247" t="str">
        <f t="shared" si="3"/>
        <v>#REF!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"/>
      <c r="C22" s="17"/>
      <c r="D22" s="130" t="s">
        <v>9</v>
      </c>
      <c r="E22" s="227" t="str">
        <f t="shared" si="2"/>
        <v>#REF!</v>
      </c>
      <c r="F22" s="247" t="str">
        <f t="shared" si="3"/>
        <v>#REF!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"/>
      <c r="C23" s="17"/>
      <c r="D23" s="130" t="s">
        <v>9</v>
      </c>
      <c r="E23" s="227" t="str">
        <f t="shared" si="2"/>
        <v>#REF!</v>
      </c>
      <c r="F23" s="247" t="str">
        <f t="shared" si="3"/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30"/>
      <c r="C24" s="17"/>
      <c r="D24" s="130" t="s">
        <v>9</v>
      </c>
      <c r="E24" s="227" t="str">
        <f t="shared" si="2"/>
        <v>#REF!</v>
      </c>
      <c r="F24" s="247" t="str">
        <f t="shared" si="3"/>
        <v>#REF!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0"/>
      <c r="C25" s="17"/>
      <c r="D25" s="130" t="s">
        <v>9</v>
      </c>
      <c r="E25" s="227" t="str">
        <f t="shared" si="2"/>
        <v>#REF!</v>
      </c>
      <c r="F25" s="247" t="str">
        <f t="shared" si="3"/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30"/>
      <c r="C26" s="17"/>
      <c r="D26" s="130" t="s">
        <v>9</v>
      </c>
      <c r="E26" s="227" t="str">
        <f t="shared" si="2"/>
        <v>#REF!</v>
      </c>
      <c r="F26" s="247" t="str">
        <f t="shared" si="3"/>
        <v>#REF!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0"/>
      <c r="B27" s="21"/>
      <c r="C27" s="23"/>
      <c r="D27" s="131"/>
      <c r="E27" s="234"/>
      <c r="F27" s="248"/>
      <c r="G27" s="20"/>
      <c r="H27" s="20"/>
      <c r="I27" s="20"/>
      <c r="J27" s="2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133"/>
      <c r="C28" s="3"/>
      <c r="D28" s="3"/>
      <c r="E28" s="231"/>
      <c r="F28" s="23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57"/>
      <c r="B29" s="2"/>
      <c r="C29" s="3"/>
      <c r="D29" s="3"/>
      <c r="E29" s="231"/>
      <c r="F29" s="231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55"/>
      <c r="B30" s="56"/>
      <c r="C30" s="57" t="s">
        <v>0</v>
      </c>
      <c r="D30" s="57" t="s">
        <v>1</v>
      </c>
      <c r="E30" s="235" t="s">
        <v>2</v>
      </c>
      <c r="F30" s="249" t="s">
        <v>3</v>
      </c>
      <c r="G30" s="59" t="s">
        <v>4</v>
      </c>
      <c r="H30" s="60" t="s">
        <v>79</v>
      </c>
      <c r="I30" s="61" t="s">
        <v>80</v>
      </c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ht="15.75" customHeight="1">
      <c r="A31" s="157"/>
      <c r="B31" s="63"/>
      <c r="C31" s="64"/>
      <c r="D31" s="64"/>
      <c r="E31" s="236"/>
      <c r="F31" s="250"/>
      <c r="G31" s="66">
        <f>SUM(F32:F33)</f>
        <v>15635.1</v>
      </c>
      <c r="H31" s="67">
        <v>0.3</v>
      </c>
      <c r="I31" s="68">
        <f>(G31/H31)</f>
        <v>52117</v>
      </c>
      <c r="J31" s="68">
        <f>I31*1.05</f>
        <v>54722.85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57"/>
      <c r="B32" s="69" t="str">
        <f>A3</f>
        <v>NEM CHUA</v>
      </c>
      <c r="C32" s="64">
        <v>1.0</v>
      </c>
      <c r="D32" s="64" t="s">
        <v>820</v>
      </c>
      <c r="E32" s="236">
        <f>I3</f>
        <v>13235.1</v>
      </c>
      <c r="F32" s="250">
        <f t="shared" ref="F32:F33" si="4">E32*C32</f>
        <v>13235.1</v>
      </c>
      <c r="G32" s="70"/>
      <c r="H32" s="70"/>
      <c r="I32" s="71"/>
      <c r="J32" s="7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57"/>
      <c r="B33" s="69" t="str">
        <f>A15</f>
        <v>HN PLUM - CHILI JAM</v>
      </c>
      <c r="C33" s="64">
        <v>0.02</v>
      </c>
      <c r="D33" s="64" t="s">
        <v>9</v>
      </c>
      <c r="E33" s="236">
        <v>120000.0</v>
      </c>
      <c r="F33" s="250">
        <f t="shared" si="4"/>
        <v>2400</v>
      </c>
      <c r="G33" s="70"/>
      <c r="H33" s="70"/>
      <c r="I33" s="71"/>
      <c r="J33" s="7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57"/>
      <c r="B34" s="74"/>
      <c r="C34" s="75"/>
      <c r="D34" s="75"/>
      <c r="E34" s="237"/>
      <c r="F34" s="251"/>
      <c r="G34" s="77"/>
      <c r="H34" s="77"/>
      <c r="I34" s="78"/>
      <c r="J34" s="7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E35" s="240"/>
      <c r="F35" s="240"/>
    </row>
    <row r="36" ht="15.75" customHeight="1">
      <c r="E36" s="240"/>
      <c r="F36" s="240"/>
    </row>
    <row r="37" ht="15.75" customHeight="1">
      <c r="E37" s="240"/>
      <c r="F37" s="240"/>
    </row>
    <row r="38" ht="15.75" customHeight="1">
      <c r="E38" s="240"/>
      <c r="F38" s="240" t="s">
        <v>811</v>
      </c>
    </row>
    <row r="39" ht="15.75" customHeight="1">
      <c r="E39" s="240"/>
      <c r="F39" s="240"/>
    </row>
    <row r="40" ht="15.75" customHeight="1">
      <c r="E40" s="240"/>
      <c r="F40" s="240"/>
    </row>
    <row r="41" ht="15.75" customHeight="1">
      <c r="E41" s="240"/>
      <c r="F41" s="240"/>
    </row>
    <row r="42" ht="15.75" customHeight="1">
      <c r="E42" s="240"/>
      <c r="F42" s="240"/>
    </row>
    <row r="43" ht="15.75" customHeight="1">
      <c r="E43" s="240"/>
      <c r="F43" s="240"/>
    </row>
    <row r="44" ht="15.75" customHeight="1">
      <c r="E44" s="240"/>
      <c r="F44" s="240"/>
    </row>
    <row r="45" ht="15.75" customHeight="1">
      <c r="E45" s="240"/>
      <c r="F45" s="240"/>
    </row>
    <row r="46" ht="15.75" customHeight="1">
      <c r="E46" s="240"/>
      <c r="F46" s="240"/>
    </row>
    <row r="47" ht="15.75" customHeight="1">
      <c r="E47" s="240"/>
      <c r="F47" s="240"/>
    </row>
    <row r="48" ht="15.75" customHeight="1">
      <c r="E48" s="240"/>
      <c r="F48" s="240"/>
    </row>
    <row r="49" ht="15.75" customHeight="1">
      <c r="E49" s="240"/>
      <c r="F49" s="240"/>
    </row>
    <row r="50" ht="15.75" customHeight="1">
      <c r="E50" s="240"/>
      <c r="F50" s="240"/>
    </row>
    <row r="51" ht="15.75" customHeight="1">
      <c r="E51" s="240"/>
      <c r="F51" s="240"/>
    </row>
    <row r="52" ht="15.75" customHeight="1">
      <c r="E52" s="240"/>
      <c r="F52" s="240"/>
    </row>
    <row r="53" ht="15.75" customHeight="1">
      <c r="E53" s="240"/>
      <c r="F53" s="240"/>
    </row>
    <row r="54" ht="15.75" customHeight="1">
      <c r="E54" s="240"/>
      <c r="F54" s="240"/>
    </row>
    <row r="55" ht="15.75" customHeight="1">
      <c r="E55" s="240"/>
      <c r="F55" s="240"/>
    </row>
    <row r="56" ht="15.75" customHeight="1">
      <c r="E56" s="240"/>
      <c r="F56" s="240"/>
    </row>
    <row r="57" ht="15.75" customHeight="1">
      <c r="E57" s="240"/>
      <c r="F57" s="240"/>
    </row>
    <row r="58" ht="15.75" customHeight="1">
      <c r="E58" s="240"/>
      <c r="F58" s="240"/>
    </row>
    <row r="59" ht="15.75" customHeight="1">
      <c r="E59" s="240"/>
      <c r="F59" s="240"/>
    </row>
    <row r="60" ht="15.75" customHeight="1">
      <c r="E60" s="240"/>
      <c r="F60" s="240"/>
    </row>
    <row r="61" ht="15.75" customHeight="1">
      <c r="E61" s="240"/>
      <c r="F61" s="240"/>
    </row>
    <row r="62" ht="15.75" customHeight="1">
      <c r="E62" s="240"/>
      <c r="F62" s="240"/>
    </row>
    <row r="63" ht="15.75" customHeight="1">
      <c r="E63" s="240"/>
      <c r="F63" s="240"/>
    </row>
    <row r="64" ht="15.75" customHeight="1">
      <c r="E64" s="240"/>
      <c r="F64" s="240"/>
    </row>
    <row r="65" ht="15.75" customHeight="1">
      <c r="E65" s="240"/>
      <c r="F65" s="240"/>
    </row>
    <row r="66" ht="15.75" customHeight="1">
      <c r="E66" s="240"/>
      <c r="F66" s="240"/>
    </row>
    <row r="67" ht="15.75" customHeight="1">
      <c r="E67" s="240"/>
      <c r="F67" s="240"/>
    </row>
    <row r="68" ht="15.75" customHeight="1">
      <c r="E68" s="240"/>
      <c r="F68" s="240"/>
    </row>
    <row r="69" ht="15.75" customHeight="1">
      <c r="E69" s="240"/>
      <c r="F69" s="240"/>
    </row>
    <row r="70" ht="15.75" customHeight="1">
      <c r="E70" s="240"/>
      <c r="F70" s="240"/>
    </row>
    <row r="71" ht="15.75" customHeight="1">
      <c r="E71" s="240"/>
      <c r="F71" s="240"/>
    </row>
    <row r="72" ht="15.75" customHeight="1">
      <c r="E72" s="240"/>
      <c r="F72" s="240"/>
    </row>
    <row r="73" ht="15.75" customHeight="1">
      <c r="E73" s="240"/>
      <c r="F73" s="240"/>
    </row>
    <row r="74" ht="15.75" customHeight="1">
      <c r="E74" s="240"/>
      <c r="F74" s="240"/>
    </row>
    <row r="75" ht="15.75" customHeight="1">
      <c r="E75" s="240"/>
      <c r="F75" s="240"/>
    </row>
    <row r="76" ht="15.75" customHeight="1">
      <c r="E76" s="240"/>
      <c r="F76" s="240"/>
    </row>
    <row r="77" ht="15.75" customHeight="1">
      <c r="E77" s="240"/>
      <c r="F77" s="240"/>
    </row>
    <row r="78" ht="15.75" customHeight="1">
      <c r="E78" s="240"/>
      <c r="F78" s="240"/>
    </row>
    <row r="79" ht="15.75" customHeight="1">
      <c r="E79" s="240"/>
      <c r="F79" s="240"/>
    </row>
    <row r="80" ht="15.75" customHeight="1">
      <c r="E80" s="240"/>
      <c r="F80" s="240"/>
    </row>
    <row r="81" ht="15.75" customHeight="1">
      <c r="E81" s="240"/>
      <c r="F81" s="240"/>
    </row>
    <row r="82" ht="15.75" customHeight="1">
      <c r="E82" s="240"/>
      <c r="F82" s="240"/>
    </row>
    <row r="83" ht="15.75" customHeight="1">
      <c r="E83" s="240"/>
      <c r="F83" s="240"/>
    </row>
    <row r="84" ht="15.75" customHeight="1">
      <c r="E84" s="240"/>
      <c r="F84" s="240"/>
    </row>
    <row r="85" ht="15.75" customHeight="1">
      <c r="E85" s="240"/>
      <c r="F85" s="240"/>
    </row>
    <row r="86" ht="15.75" customHeight="1">
      <c r="E86" s="240"/>
      <c r="F86" s="240"/>
    </row>
    <row r="87" ht="15.75" customHeight="1">
      <c r="E87" s="240"/>
      <c r="F87" s="240"/>
    </row>
    <row r="88" ht="15.75" customHeight="1">
      <c r="E88" s="240"/>
      <c r="F88" s="240"/>
    </row>
    <row r="89" ht="15.75" customHeight="1">
      <c r="E89" s="240"/>
      <c r="F89" s="240"/>
    </row>
    <row r="90" ht="15.75" customHeight="1">
      <c r="E90" s="240"/>
      <c r="F90" s="240"/>
    </row>
    <row r="91" ht="15.75" customHeight="1">
      <c r="E91" s="240"/>
      <c r="F91" s="240"/>
    </row>
    <row r="92" ht="15.75" customHeight="1">
      <c r="E92" s="240"/>
      <c r="F92" s="240"/>
    </row>
    <row r="93" ht="15.75" customHeight="1">
      <c r="E93" s="240"/>
      <c r="F93" s="240"/>
    </row>
    <row r="94" ht="15.75" customHeight="1">
      <c r="E94" s="240"/>
      <c r="F94" s="240"/>
    </row>
    <row r="95" ht="15.75" customHeight="1">
      <c r="E95" s="240"/>
      <c r="F95" s="240"/>
    </row>
    <row r="96" ht="15.75" customHeight="1">
      <c r="E96" s="240"/>
      <c r="F96" s="240"/>
    </row>
    <row r="97" ht="15.75" customHeight="1">
      <c r="E97" s="240"/>
      <c r="F97" s="240"/>
    </row>
    <row r="98" ht="15.75" customHeight="1">
      <c r="E98" s="240"/>
      <c r="F98" s="240"/>
    </row>
    <row r="99" ht="15.75" customHeight="1">
      <c r="E99" s="240"/>
      <c r="F99" s="240"/>
    </row>
    <row r="100" ht="15.75" customHeight="1">
      <c r="E100" s="240"/>
      <c r="F100" s="240"/>
    </row>
    <row r="101" ht="15.75" customHeight="1">
      <c r="E101" s="240"/>
      <c r="F101" s="240"/>
    </row>
    <row r="102" ht="15.75" customHeight="1">
      <c r="E102" s="240"/>
      <c r="F102" s="240"/>
    </row>
    <row r="103" ht="15.75" customHeight="1">
      <c r="E103" s="240"/>
      <c r="F103" s="240"/>
    </row>
    <row r="104" ht="15.75" customHeight="1">
      <c r="E104" s="240"/>
      <c r="F104" s="240"/>
    </row>
    <row r="105" ht="15.75" customHeight="1">
      <c r="E105" s="240"/>
      <c r="F105" s="240"/>
    </row>
    <row r="106" ht="15.75" customHeight="1">
      <c r="E106" s="240"/>
      <c r="F106" s="240"/>
    </row>
    <row r="107" ht="15.75" customHeight="1">
      <c r="E107" s="240"/>
      <c r="F107" s="240"/>
    </row>
    <row r="108" ht="15.75" customHeight="1">
      <c r="E108" s="240"/>
      <c r="F108" s="240"/>
    </row>
    <row r="109" ht="15.75" customHeight="1">
      <c r="E109" s="240"/>
      <c r="F109" s="240"/>
    </row>
    <row r="110" ht="15.75" customHeight="1">
      <c r="E110" s="240"/>
      <c r="F110" s="240"/>
    </row>
    <row r="111" ht="15.75" customHeight="1">
      <c r="E111" s="240"/>
      <c r="F111" s="240"/>
    </row>
    <row r="112" ht="15.75" customHeight="1">
      <c r="E112" s="240"/>
      <c r="F112" s="240"/>
    </row>
    <row r="113" ht="15.75" customHeight="1">
      <c r="E113" s="240"/>
      <c r="F113" s="240"/>
    </row>
    <row r="114" ht="15.75" customHeight="1">
      <c r="E114" s="240"/>
      <c r="F114" s="240"/>
    </row>
    <row r="115" ht="15.75" customHeight="1">
      <c r="E115" s="240"/>
      <c r="F115" s="240"/>
    </row>
    <row r="116" ht="15.75" customHeight="1">
      <c r="E116" s="240"/>
      <c r="F116" s="240"/>
    </row>
    <row r="117" ht="15.75" customHeight="1">
      <c r="E117" s="240"/>
      <c r="F117" s="240"/>
    </row>
    <row r="118" ht="15.75" customHeight="1">
      <c r="E118" s="240"/>
      <c r="F118" s="240"/>
    </row>
    <row r="119" ht="15.75" customHeight="1">
      <c r="E119" s="240"/>
      <c r="F119" s="240"/>
    </row>
    <row r="120" ht="15.75" customHeight="1">
      <c r="E120" s="240"/>
      <c r="F120" s="240"/>
    </row>
    <row r="121" ht="15.75" customHeight="1">
      <c r="E121" s="240"/>
      <c r="F121" s="240"/>
    </row>
    <row r="122" ht="15.75" customHeight="1">
      <c r="E122" s="240"/>
      <c r="F122" s="240"/>
    </row>
    <row r="123" ht="15.75" customHeight="1">
      <c r="E123" s="240"/>
      <c r="F123" s="240"/>
    </row>
    <row r="124" ht="15.75" customHeight="1">
      <c r="E124" s="240"/>
      <c r="F124" s="240"/>
    </row>
    <row r="125" ht="15.75" customHeight="1">
      <c r="E125" s="240"/>
      <c r="F125" s="240"/>
    </row>
    <row r="126" ht="15.75" customHeight="1">
      <c r="E126" s="240"/>
      <c r="F126" s="240"/>
    </row>
    <row r="127" ht="15.75" customHeight="1">
      <c r="E127" s="240"/>
      <c r="F127" s="240"/>
    </row>
    <row r="128" ht="15.75" customHeight="1">
      <c r="E128" s="240"/>
      <c r="F128" s="240"/>
    </row>
    <row r="129" ht="15.75" customHeight="1">
      <c r="E129" s="240"/>
      <c r="F129" s="240"/>
    </row>
    <row r="130" ht="15.75" customHeight="1">
      <c r="E130" s="240"/>
      <c r="F130" s="240"/>
    </row>
    <row r="131" ht="15.75" customHeight="1">
      <c r="E131" s="240"/>
      <c r="F131" s="240"/>
    </row>
    <row r="132" ht="15.75" customHeight="1">
      <c r="E132" s="240"/>
      <c r="F132" s="240"/>
    </row>
    <row r="133" ht="15.75" customHeight="1">
      <c r="E133" s="240"/>
      <c r="F133" s="240"/>
    </row>
    <row r="134" ht="15.75" customHeight="1">
      <c r="E134" s="240"/>
      <c r="F134" s="240"/>
    </row>
    <row r="135" ht="15.75" customHeight="1">
      <c r="E135" s="240"/>
      <c r="F135" s="240"/>
    </row>
    <row r="136" ht="15.75" customHeight="1">
      <c r="E136" s="240"/>
      <c r="F136" s="240"/>
    </row>
    <row r="137" ht="15.75" customHeight="1">
      <c r="E137" s="240"/>
      <c r="F137" s="240"/>
    </row>
    <row r="138" ht="15.75" customHeight="1">
      <c r="E138" s="240"/>
      <c r="F138" s="240"/>
    </row>
    <row r="139" ht="15.75" customHeight="1">
      <c r="E139" s="240"/>
      <c r="F139" s="240"/>
    </row>
    <row r="140" ht="15.75" customHeight="1">
      <c r="E140" s="240"/>
      <c r="F140" s="240"/>
    </row>
    <row r="141" ht="15.75" customHeight="1">
      <c r="E141" s="240"/>
      <c r="F141" s="240"/>
    </row>
    <row r="142" ht="15.75" customHeight="1">
      <c r="E142" s="240"/>
      <c r="F142" s="240"/>
    </row>
    <row r="143" ht="15.75" customHeight="1">
      <c r="E143" s="240"/>
      <c r="F143" s="240"/>
    </row>
    <row r="144" ht="15.75" customHeight="1">
      <c r="E144" s="240"/>
      <c r="F144" s="240"/>
    </row>
    <row r="145" ht="15.75" customHeight="1">
      <c r="E145" s="240"/>
      <c r="F145" s="240"/>
    </row>
    <row r="146" ht="15.75" customHeight="1">
      <c r="E146" s="240"/>
      <c r="F146" s="240"/>
    </row>
    <row r="147" ht="15.75" customHeight="1">
      <c r="E147" s="240"/>
      <c r="F147" s="240"/>
    </row>
    <row r="148" ht="15.75" customHeight="1">
      <c r="E148" s="240"/>
      <c r="F148" s="240"/>
    </row>
    <row r="149" ht="15.75" customHeight="1">
      <c r="E149" s="240"/>
      <c r="F149" s="240"/>
    </row>
    <row r="150" ht="15.75" customHeight="1">
      <c r="E150" s="240"/>
      <c r="F150" s="240"/>
    </row>
    <row r="151" ht="15.75" customHeight="1">
      <c r="E151" s="240"/>
      <c r="F151" s="240"/>
    </row>
    <row r="152" ht="15.75" customHeight="1">
      <c r="E152" s="240"/>
      <c r="F152" s="240"/>
    </row>
    <row r="153" ht="15.75" customHeight="1">
      <c r="E153" s="240"/>
      <c r="F153" s="240"/>
    </row>
    <row r="154" ht="15.75" customHeight="1">
      <c r="E154" s="240"/>
      <c r="F154" s="240"/>
    </row>
    <row r="155" ht="15.75" customHeight="1">
      <c r="E155" s="240"/>
      <c r="F155" s="240"/>
    </row>
    <row r="156" ht="15.75" customHeight="1">
      <c r="E156" s="240"/>
      <c r="F156" s="240"/>
    </row>
    <row r="157" ht="15.75" customHeight="1">
      <c r="E157" s="240"/>
      <c r="F157" s="240"/>
    </row>
    <row r="158" ht="15.75" customHeight="1">
      <c r="E158" s="240"/>
      <c r="F158" s="240"/>
    </row>
    <row r="159" ht="15.75" customHeight="1">
      <c r="E159" s="240"/>
      <c r="F159" s="240"/>
    </row>
    <row r="160" ht="15.75" customHeight="1">
      <c r="E160" s="240"/>
      <c r="F160" s="240"/>
    </row>
    <row r="161" ht="15.75" customHeight="1">
      <c r="E161" s="240"/>
      <c r="F161" s="240"/>
    </row>
    <row r="162" ht="15.75" customHeight="1">
      <c r="E162" s="240"/>
      <c r="F162" s="240"/>
    </row>
    <row r="163" ht="15.75" customHeight="1">
      <c r="E163" s="240"/>
      <c r="F163" s="240"/>
    </row>
    <row r="164" ht="15.75" customHeight="1">
      <c r="E164" s="240"/>
      <c r="F164" s="240"/>
    </row>
    <row r="165" ht="15.75" customHeight="1">
      <c r="E165" s="240"/>
      <c r="F165" s="240"/>
    </row>
    <row r="166" ht="15.75" customHeight="1">
      <c r="E166" s="240"/>
      <c r="F166" s="240"/>
    </row>
    <row r="167" ht="15.75" customHeight="1">
      <c r="E167" s="240"/>
      <c r="F167" s="240"/>
    </row>
    <row r="168" ht="15.75" customHeight="1">
      <c r="E168" s="240"/>
      <c r="F168" s="240"/>
    </row>
    <row r="169" ht="15.75" customHeight="1">
      <c r="E169" s="240"/>
      <c r="F169" s="240"/>
    </row>
    <row r="170" ht="15.75" customHeight="1">
      <c r="E170" s="240"/>
      <c r="F170" s="240"/>
    </row>
    <row r="171" ht="15.75" customHeight="1">
      <c r="E171" s="240"/>
      <c r="F171" s="240"/>
    </row>
    <row r="172" ht="15.75" customHeight="1">
      <c r="E172" s="240"/>
      <c r="F172" s="240"/>
    </row>
    <row r="173" ht="15.75" customHeight="1">
      <c r="E173" s="240"/>
      <c r="F173" s="240"/>
    </row>
    <row r="174" ht="15.75" customHeight="1">
      <c r="E174" s="240"/>
      <c r="F174" s="240"/>
    </row>
    <row r="175" ht="15.75" customHeight="1">
      <c r="E175" s="240"/>
      <c r="F175" s="240"/>
    </row>
    <row r="176" ht="15.75" customHeight="1">
      <c r="E176" s="240"/>
      <c r="F176" s="240"/>
    </row>
    <row r="177" ht="15.75" customHeight="1">
      <c r="E177" s="240"/>
      <c r="F177" s="240"/>
    </row>
    <row r="178" ht="15.75" customHeight="1">
      <c r="E178" s="240"/>
      <c r="F178" s="240"/>
    </row>
    <row r="179" ht="15.75" customHeight="1">
      <c r="E179" s="240"/>
      <c r="F179" s="240"/>
    </row>
    <row r="180" ht="15.75" customHeight="1">
      <c r="E180" s="240"/>
      <c r="F180" s="240"/>
    </row>
    <row r="181" ht="15.75" customHeight="1">
      <c r="E181" s="240"/>
      <c r="F181" s="240"/>
    </row>
    <row r="182" ht="15.75" customHeight="1">
      <c r="E182" s="240"/>
      <c r="F182" s="240"/>
    </row>
    <row r="183" ht="15.75" customHeight="1">
      <c r="E183" s="240"/>
      <c r="F183" s="240"/>
    </row>
    <row r="184" ht="15.75" customHeight="1">
      <c r="E184" s="240"/>
      <c r="F184" s="240"/>
    </row>
    <row r="185" ht="15.75" customHeight="1">
      <c r="E185" s="240"/>
      <c r="F185" s="240"/>
    </row>
    <row r="186" ht="15.75" customHeight="1">
      <c r="E186" s="240"/>
      <c r="F186" s="240"/>
    </row>
    <row r="187" ht="15.75" customHeight="1">
      <c r="E187" s="240"/>
      <c r="F187" s="240"/>
    </row>
    <row r="188" ht="15.75" customHeight="1">
      <c r="E188" s="240"/>
      <c r="F188" s="240"/>
    </row>
    <row r="189" ht="15.75" customHeight="1">
      <c r="E189" s="240"/>
      <c r="F189" s="240"/>
    </row>
    <row r="190" ht="15.75" customHeight="1">
      <c r="E190" s="240"/>
      <c r="F190" s="240"/>
    </row>
    <row r="191" ht="15.75" customHeight="1">
      <c r="E191" s="240"/>
      <c r="F191" s="240"/>
    </row>
    <row r="192" ht="15.75" customHeight="1">
      <c r="E192" s="240"/>
      <c r="F192" s="240"/>
    </row>
    <row r="193" ht="15.75" customHeight="1">
      <c r="E193" s="240"/>
      <c r="F193" s="240"/>
    </row>
    <row r="194" ht="15.75" customHeight="1">
      <c r="E194" s="240"/>
      <c r="F194" s="240"/>
    </row>
    <row r="195" ht="15.75" customHeight="1">
      <c r="E195" s="240"/>
      <c r="F195" s="240"/>
    </row>
    <row r="196" ht="15.75" customHeight="1">
      <c r="E196" s="240"/>
      <c r="F196" s="240"/>
    </row>
    <row r="197" ht="15.75" customHeight="1">
      <c r="E197" s="240"/>
      <c r="F197" s="240"/>
    </row>
    <row r="198" ht="15.75" customHeight="1">
      <c r="E198" s="240"/>
      <c r="F198" s="240"/>
    </row>
    <row r="199" ht="15.75" customHeight="1">
      <c r="E199" s="240"/>
      <c r="F199" s="240"/>
    </row>
    <row r="200" ht="15.75" customHeight="1">
      <c r="E200" s="240"/>
      <c r="F200" s="240"/>
    </row>
    <row r="201" ht="15.75" customHeight="1">
      <c r="E201" s="240"/>
      <c r="F201" s="240"/>
    </row>
    <row r="202" ht="15.75" customHeight="1">
      <c r="E202" s="240"/>
      <c r="F202" s="240"/>
    </row>
    <row r="203" ht="15.75" customHeight="1">
      <c r="E203" s="240"/>
      <c r="F203" s="240"/>
    </row>
    <row r="204" ht="15.75" customHeight="1">
      <c r="E204" s="240"/>
      <c r="F204" s="240"/>
    </row>
    <row r="205" ht="15.75" customHeight="1">
      <c r="E205" s="240"/>
      <c r="F205" s="240"/>
    </row>
    <row r="206" ht="15.75" customHeight="1">
      <c r="E206" s="240"/>
      <c r="F206" s="240"/>
    </row>
    <row r="207" ht="15.75" customHeight="1">
      <c r="E207" s="240"/>
      <c r="F207" s="240"/>
    </row>
    <row r="208" ht="15.75" customHeight="1">
      <c r="E208" s="240"/>
      <c r="F208" s="240"/>
    </row>
    <row r="209" ht="15.75" customHeight="1">
      <c r="E209" s="240"/>
      <c r="F209" s="240"/>
    </row>
    <row r="210" ht="15.75" customHeight="1">
      <c r="E210" s="240"/>
      <c r="F210" s="240"/>
    </row>
    <row r="211" ht="15.75" customHeight="1">
      <c r="E211" s="240"/>
      <c r="F211" s="240"/>
    </row>
    <row r="212" ht="15.75" customHeight="1">
      <c r="E212" s="240"/>
      <c r="F212" s="240"/>
    </row>
    <row r="213" ht="15.75" customHeight="1">
      <c r="E213" s="240"/>
      <c r="F213" s="240"/>
    </row>
    <row r="214" ht="15.75" customHeight="1">
      <c r="E214" s="240"/>
      <c r="F214" s="240"/>
    </row>
    <row r="215" ht="15.75" customHeight="1">
      <c r="E215" s="240"/>
      <c r="F215" s="240"/>
    </row>
    <row r="216" ht="15.75" customHeight="1">
      <c r="E216" s="240"/>
      <c r="F216" s="240"/>
    </row>
    <row r="217" ht="15.75" customHeight="1">
      <c r="E217" s="240"/>
      <c r="F217" s="240"/>
    </row>
    <row r="218" ht="15.75" customHeight="1">
      <c r="E218" s="240"/>
      <c r="F218" s="240"/>
    </row>
    <row r="219" ht="15.75" customHeight="1">
      <c r="E219" s="240"/>
      <c r="F219" s="240"/>
    </row>
    <row r="220" ht="15.75" customHeight="1">
      <c r="E220" s="240"/>
      <c r="F220" s="240"/>
    </row>
    <row r="221" ht="15.75" customHeight="1">
      <c r="E221" s="240"/>
      <c r="F221" s="240"/>
    </row>
    <row r="222" ht="15.75" customHeight="1">
      <c r="E222" s="240"/>
      <c r="F222" s="240"/>
    </row>
    <row r="223" ht="15.75" customHeight="1">
      <c r="E223" s="240"/>
      <c r="F223" s="240"/>
    </row>
    <row r="224" ht="15.75" customHeight="1">
      <c r="E224" s="240"/>
      <c r="F224" s="240"/>
    </row>
    <row r="225" ht="15.75" customHeight="1">
      <c r="E225" s="240"/>
      <c r="F225" s="240"/>
    </row>
    <row r="226" ht="15.75" customHeight="1">
      <c r="E226" s="240"/>
      <c r="F226" s="240"/>
    </row>
    <row r="227" ht="15.75" customHeight="1">
      <c r="E227" s="240"/>
      <c r="F227" s="240"/>
    </row>
    <row r="228" ht="15.75" customHeight="1">
      <c r="E228" s="240"/>
      <c r="F228" s="240"/>
    </row>
    <row r="229" ht="15.75" customHeight="1">
      <c r="E229" s="240"/>
      <c r="F229" s="240"/>
    </row>
    <row r="230" ht="15.75" customHeight="1">
      <c r="E230" s="240"/>
      <c r="F230" s="240"/>
    </row>
    <row r="231" ht="15.75" customHeight="1">
      <c r="E231" s="240"/>
      <c r="F231" s="240"/>
    </row>
    <row r="232" ht="15.75" customHeight="1">
      <c r="E232" s="240"/>
      <c r="F232" s="240"/>
    </row>
    <row r="233" ht="15.75" customHeight="1">
      <c r="E233" s="240"/>
      <c r="F233" s="240"/>
    </row>
    <row r="234" ht="15.75" customHeight="1">
      <c r="E234" s="240"/>
      <c r="F234" s="240"/>
    </row>
    <row r="235" ht="15.75" customHeight="1">
      <c r="E235" s="240"/>
      <c r="F235" s="240"/>
    </row>
    <row r="236" ht="15.75" customHeight="1">
      <c r="E236" s="240"/>
      <c r="F236" s="240"/>
    </row>
    <row r="237" ht="15.75" customHeight="1">
      <c r="E237" s="240"/>
      <c r="F237" s="240"/>
    </row>
    <row r="238" ht="15.75" customHeight="1">
      <c r="E238" s="240"/>
      <c r="F238" s="240"/>
    </row>
    <row r="239" ht="15.75" customHeight="1">
      <c r="E239" s="240"/>
      <c r="F239" s="240"/>
    </row>
    <row r="240" ht="15.75" customHeight="1">
      <c r="E240" s="240"/>
      <c r="F240" s="240"/>
    </row>
    <row r="241" ht="15.75" customHeight="1">
      <c r="E241" s="240"/>
      <c r="F241" s="240"/>
    </row>
    <row r="242" ht="15.75" customHeight="1">
      <c r="E242" s="240"/>
      <c r="F242" s="240"/>
    </row>
    <row r="243" ht="15.75" customHeight="1">
      <c r="E243" s="240"/>
      <c r="F243" s="240"/>
    </row>
    <row r="244" ht="15.75" customHeight="1">
      <c r="E244" s="240"/>
      <c r="F244" s="240"/>
    </row>
    <row r="245" ht="15.75" customHeight="1">
      <c r="E245" s="240"/>
      <c r="F245" s="240"/>
    </row>
    <row r="246" ht="15.75" customHeight="1">
      <c r="E246" s="240"/>
      <c r="F246" s="240"/>
    </row>
    <row r="247" ht="15.75" customHeight="1">
      <c r="E247" s="240"/>
      <c r="F247" s="240"/>
    </row>
    <row r="248" ht="15.75" customHeight="1">
      <c r="E248" s="240"/>
      <c r="F248" s="240"/>
    </row>
    <row r="249" ht="15.75" customHeight="1">
      <c r="E249" s="240"/>
      <c r="F249" s="240"/>
    </row>
    <row r="250" ht="15.75" customHeight="1">
      <c r="E250" s="240"/>
      <c r="F250" s="240"/>
    </row>
    <row r="251" ht="15.75" customHeight="1">
      <c r="E251" s="240"/>
      <c r="F251" s="240"/>
    </row>
    <row r="252" ht="15.75" customHeight="1">
      <c r="E252" s="240"/>
      <c r="F252" s="240"/>
    </row>
    <row r="253" ht="15.75" customHeight="1">
      <c r="E253" s="240"/>
      <c r="F253" s="240"/>
    </row>
    <row r="254" ht="15.75" customHeight="1">
      <c r="E254" s="240"/>
      <c r="F254" s="240"/>
    </row>
    <row r="255" ht="15.75" customHeight="1">
      <c r="E255" s="240"/>
      <c r="F255" s="240"/>
    </row>
    <row r="256" ht="15.75" customHeight="1">
      <c r="E256" s="240"/>
      <c r="F256" s="240"/>
    </row>
    <row r="257" ht="15.75" customHeight="1">
      <c r="E257" s="240"/>
      <c r="F257" s="240"/>
    </row>
    <row r="258" ht="15.75" customHeight="1">
      <c r="E258" s="240"/>
      <c r="F258" s="240"/>
    </row>
    <row r="259" ht="15.75" customHeight="1">
      <c r="E259" s="240"/>
      <c r="F259" s="240"/>
    </row>
    <row r="260" ht="15.75" customHeight="1">
      <c r="E260" s="240"/>
      <c r="F260" s="240"/>
    </row>
    <row r="261" ht="15.75" customHeight="1">
      <c r="E261" s="240"/>
      <c r="F261" s="240"/>
    </row>
    <row r="262" ht="15.75" customHeight="1">
      <c r="E262" s="240"/>
      <c r="F262" s="240"/>
    </row>
    <row r="263" ht="15.75" customHeight="1">
      <c r="E263" s="240"/>
      <c r="F263" s="240"/>
    </row>
    <row r="264" ht="15.75" customHeight="1">
      <c r="E264" s="240"/>
      <c r="F264" s="240"/>
    </row>
    <row r="265" ht="15.75" customHeight="1">
      <c r="E265" s="240"/>
      <c r="F265" s="240"/>
    </row>
    <row r="266" ht="15.75" customHeight="1">
      <c r="E266" s="240"/>
      <c r="F266" s="240"/>
    </row>
    <row r="267" ht="15.75" customHeight="1">
      <c r="E267" s="240"/>
      <c r="F267" s="240"/>
    </row>
    <row r="268" ht="15.75" customHeight="1">
      <c r="E268" s="240"/>
      <c r="F268" s="240"/>
    </row>
    <row r="269" ht="15.75" customHeight="1">
      <c r="E269" s="240"/>
      <c r="F269" s="240"/>
    </row>
    <row r="270" ht="15.75" customHeight="1">
      <c r="E270" s="240"/>
      <c r="F270" s="240"/>
    </row>
    <row r="271" ht="15.75" customHeight="1">
      <c r="E271" s="240"/>
      <c r="F271" s="240"/>
    </row>
    <row r="272" ht="15.75" customHeight="1">
      <c r="E272" s="240"/>
      <c r="F272" s="240"/>
    </row>
    <row r="273" ht="15.75" customHeight="1">
      <c r="E273" s="240"/>
      <c r="F273" s="240"/>
    </row>
    <row r="274" ht="15.75" customHeight="1">
      <c r="E274" s="240"/>
      <c r="F274" s="240"/>
    </row>
    <row r="275" ht="15.75" customHeight="1">
      <c r="E275" s="240"/>
      <c r="F275" s="240"/>
    </row>
    <row r="276" ht="15.75" customHeight="1">
      <c r="E276" s="240"/>
      <c r="F276" s="240"/>
    </row>
    <row r="277" ht="15.75" customHeight="1">
      <c r="E277" s="240"/>
      <c r="F277" s="240"/>
    </row>
    <row r="278" ht="15.75" customHeight="1">
      <c r="E278" s="240"/>
      <c r="F278" s="240"/>
    </row>
    <row r="279" ht="15.75" customHeight="1">
      <c r="E279" s="240"/>
      <c r="F279" s="240"/>
    </row>
    <row r="280" ht="15.75" customHeight="1">
      <c r="E280" s="240"/>
      <c r="F280" s="240"/>
    </row>
    <row r="281" ht="15.75" customHeight="1">
      <c r="E281" s="240"/>
      <c r="F281" s="240"/>
    </row>
    <row r="282" ht="15.75" customHeight="1">
      <c r="E282" s="240"/>
      <c r="F282" s="240"/>
    </row>
    <row r="283" ht="15.75" customHeight="1">
      <c r="E283" s="240"/>
      <c r="F283" s="240"/>
    </row>
    <row r="284" ht="15.75" customHeight="1">
      <c r="E284" s="240"/>
      <c r="F284" s="240"/>
    </row>
    <row r="285" ht="15.75" customHeight="1">
      <c r="E285" s="240"/>
      <c r="F285" s="240"/>
    </row>
    <row r="286" ht="15.75" customHeight="1">
      <c r="E286" s="240"/>
      <c r="F286" s="240"/>
    </row>
    <row r="287" ht="15.75" customHeight="1">
      <c r="E287" s="240"/>
      <c r="F287" s="240"/>
    </row>
    <row r="288" ht="15.75" customHeight="1">
      <c r="E288" s="240"/>
      <c r="F288" s="240"/>
    </row>
    <row r="289" ht="15.75" customHeight="1">
      <c r="E289" s="240"/>
      <c r="F289" s="240"/>
    </row>
    <row r="290" ht="15.75" customHeight="1">
      <c r="E290" s="240"/>
      <c r="F290" s="240"/>
    </row>
    <row r="291" ht="15.75" customHeight="1">
      <c r="E291" s="240"/>
      <c r="F291" s="240"/>
    </row>
    <row r="292" ht="15.75" customHeight="1">
      <c r="E292" s="240"/>
      <c r="F292" s="240"/>
    </row>
    <row r="293" ht="15.75" customHeight="1">
      <c r="E293" s="240"/>
      <c r="F293" s="240"/>
    </row>
    <row r="294" ht="15.75" customHeight="1">
      <c r="E294" s="240"/>
      <c r="F294" s="240"/>
    </row>
    <row r="295" ht="15.75" customHeight="1">
      <c r="E295" s="240"/>
      <c r="F295" s="240"/>
    </row>
    <row r="296" ht="15.75" customHeight="1">
      <c r="E296" s="240"/>
      <c r="F296" s="240"/>
    </row>
    <row r="297" ht="15.75" customHeight="1">
      <c r="E297" s="240"/>
      <c r="F297" s="240"/>
    </row>
    <row r="298" ht="15.75" customHeight="1">
      <c r="E298" s="240"/>
      <c r="F298" s="240"/>
    </row>
    <row r="299" ht="15.75" customHeight="1">
      <c r="E299" s="240"/>
      <c r="F299" s="240"/>
    </row>
    <row r="300" ht="15.75" customHeight="1">
      <c r="E300" s="240"/>
      <c r="F300" s="240"/>
    </row>
    <row r="301" ht="15.75" customHeight="1">
      <c r="E301" s="240"/>
      <c r="F301" s="240"/>
    </row>
    <row r="302" ht="15.75" customHeight="1">
      <c r="E302" s="240"/>
      <c r="F302" s="240"/>
    </row>
    <row r="303" ht="15.75" customHeight="1">
      <c r="E303" s="240"/>
      <c r="F303" s="240"/>
    </row>
    <row r="304" ht="15.75" customHeight="1">
      <c r="E304" s="240"/>
      <c r="F304" s="240"/>
    </row>
    <row r="305" ht="15.75" customHeight="1">
      <c r="E305" s="240"/>
      <c r="F305" s="240"/>
    </row>
    <row r="306" ht="15.75" customHeight="1">
      <c r="E306" s="240"/>
      <c r="F306" s="240"/>
    </row>
    <row r="307" ht="15.75" customHeight="1">
      <c r="E307" s="240"/>
      <c r="F307" s="240"/>
    </row>
    <row r="308" ht="15.75" customHeight="1">
      <c r="E308" s="240"/>
      <c r="F308" s="240"/>
    </row>
    <row r="309" ht="15.75" customHeight="1">
      <c r="E309" s="240"/>
      <c r="F309" s="240"/>
    </row>
    <row r="310" ht="15.75" customHeight="1">
      <c r="E310" s="240"/>
      <c r="F310" s="240"/>
    </row>
    <row r="311" ht="15.75" customHeight="1">
      <c r="E311" s="240"/>
      <c r="F311" s="240"/>
    </row>
    <row r="312" ht="15.75" customHeight="1">
      <c r="E312" s="240"/>
      <c r="F312" s="240"/>
    </row>
    <row r="313" ht="15.75" customHeight="1">
      <c r="E313" s="240"/>
      <c r="F313" s="240"/>
    </row>
    <row r="314" ht="15.75" customHeight="1">
      <c r="E314" s="240"/>
      <c r="F314" s="240"/>
    </row>
    <row r="315" ht="15.75" customHeight="1">
      <c r="E315" s="240"/>
      <c r="F315" s="240"/>
    </row>
    <row r="316" ht="15.75" customHeight="1">
      <c r="E316" s="240"/>
      <c r="F316" s="240"/>
    </row>
    <row r="317" ht="15.75" customHeight="1">
      <c r="E317" s="240"/>
      <c r="F317" s="240"/>
    </row>
    <row r="318" ht="15.75" customHeight="1">
      <c r="E318" s="240"/>
      <c r="F318" s="240"/>
    </row>
    <row r="319" ht="15.75" customHeight="1">
      <c r="E319" s="240"/>
      <c r="F319" s="240"/>
    </row>
    <row r="320" ht="15.75" customHeight="1">
      <c r="E320" s="240"/>
      <c r="F320" s="240"/>
    </row>
    <row r="321" ht="15.75" customHeight="1">
      <c r="E321" s="240"/>
      <c r="F321" s="240"/>
    </row>
    <row r="322" ht="15.75" customHeight="1">
      <c r="E322" s="240"/>
      <c r="F322" s="240"/>
    </row>
    <row r="323" ht="15.75" customHeight="1">
      <c r="E323" s="240"/>
      <c r="F323" s="240"/>
    </row>
    <row r="324" ht="15.75" customHeight="1">
      <c r="E324" s="240"/>
      <c r="F324" s="240"/>
    </row>
    <row r="325" ht="15.75" customHeight="1">
      <c r="E325" s="240"/>
      <c r="F325" s="240"/>
    </row>
    <row r="326" ht="15.75" customHeight="1">
      <c r="E326" s="240"/>
      <c r="F326" s="240"/>
    </row>
    <row r="327" ht="15.75" customHeight="1">
      <c r="E327" s="240"/>
      <c r="F327" s="240"/>
    </row>
    <row r="328" ht="15.75" customHeight="1">
      <c r="E328" s="240"/>
      <c r="F328" s="240"/>
    </row>
    <row r="329" ht="15.75" customHeight="1">
      <c r="E329" s="240"/>
      <c r="F329" s="240"/>
    </row>
    <row r="330" ht="15.75" customHeight="1">
      <c r="E330" s="240"/>
      <c r="F330" s="240"/>
    </row>
    <row r="331" ht="15.75" customHeight="1">
      <c r="E331" s="240"/>
      <c r="F331" s="240"/>
    </row>
    <row r="332" ht="15.75" customHeight="1">
      <c r="E332" s="240"/>
      <c r="F332" s="240"/>
    </row>
    <row r="333" ht="15.75" customHeight="1">
      <c r="E333" s="240"/>
      <c r="F333" s="240"/>
    </row>
    <row r="334" ht="15.75" customHeight="1">
      <c r="E334" s="240"/>
      <c r="F334" s="240"/>
    </row>
    <row r="335" ht="15.75" customHeight="1">
      <c r="E335" s="240"/>
      <c r="F335" s="240"/>
    </row>
    <row r="336" ht="15.75" customHeight="1">
      <c r="E336" s="240"/>
      <c r="F336" s="240"/>
    </row>
    <row r="337" ht="15.75" customHeight="1">
      <c r="E337" s="240"/>
      <c r="F337" s="240"/>
    </row>
    <row r="338" ht="15.75" customHeight="1">
      <c r="E338" s="240"/>
      <c r="F338" s="240"/>
    </row>
    <row r="339" ht="15.75" customHeight="1">
      <c r="E339" s="240"/>
      <c r="F339" s="240"/>
    </row>
    <row r="340" ht="15.75" customHeight="1">
      <c r="E340" s="240"/>
      <c r="F340" s="240"/>
    </row>
    <row r="341" ht="15.75" customHeight="1">
      <c r="E341" s="240"/>
      <c r="F341" s="240"/>
    </row>
    <row r="342" ht="15.75" customHeight="1">
      <c r="E342" s="240"/>
      <c r="F342" s="240"/>
    </row>
    <row r="343" ht="15.75" customHeight="1">
      <c r="E343" s="240"/>
      <c r="F343" s="240"/>
    </row>
    <row r="344" ht="15.75" customHeight="1">
      <c r="E344" s="240"/>
      <c r="F344" s="240"/>
    </row>
    <row r="345" ht="15.75" customHeight="1">
      <c r="E345" s="240"/>
      <c r="F345" s="240"/>
    </row>
    <row r="346" ht="15.75" customHeight="1">
      <c r="E346" s="240"/>
      <c r="F346" s="240"/>
    </row>
    <row r="347" ht="15.75" customHeight="1">
      <c r="E347" s="240"/>
      <c r="F347" s="240"/>
    </row>
    <row r="348" ht="15.75" customHeight="1">
      <c r="E348" s="240"/>
      <c r="F348" s="240"/>
    </row>
    <row r="349" ht="15.75" customHeight="1">
      <c r="E349" s="240"/>
      <c r="F349" s="240"/>
    </row>
    <row r="350" ht="15.75" customHeight="1">
      <c r="E350" s="240"/>
      <c r="F350" s="240"/>
    </row>
    <row r="351" ht="15.75" customHeight="1">
      <c r="E351" s="240"/>
      <c r="F351" s="240"/>
    </row>
    <row r="352" ht="15.75" customHeight="1">
      <c r="E352" s="240"/>
      <c r="F352" s="240"/>
    </row>
    <row r="353" ht="15.75" customHeight="1">
      <c r="E353" s="240"/>
      <c r="F353" s="240"/>
    </row>
    <row r="354" ht="15.75" customHeight="1">
      <c r="E354" s="240"/>
      <c r="F354" s="240"/>
    </row>
    <row r="355" ht="15.75" customHeight="1">
      <c r="E355" s="240"/>
      <c r="F355" s="240"/>
    </row>
    <row r="356" ht="15.75" customHeight="1">
      <c r="E356" s="240"/>
      <c r="F356" s="240"/>
    </row>
    <row r="357" ht="15.75" customHeight="1">
      <c r="E357" s="240"/>
      <c r="F357" s="240"/>
    </row>
    <row r="358" ht="15.75" customHeight="1">
      <c r="E358" s="240"/>
      <c r="F358" s="240"/>
    </row>
    <row r="359" ht="15.75" customHeight="1">
      <c r="E359" s="240"/>
      <c r="F359" s="240"/>
    </row>
    <row r="360" ht="15.75" customHeight="1">
      <c r="E360" s="240"/>
      <c r="F360" s="240"/>
    </row>
    <row r="361" ht="15.75" customHeight="1">
      <c r="E361" s="240"/>
      <c r="F361" s="240"/>
    </row>
    <row r="362" ht="15.75" customHeight="1">
      <c r="E362" s="240"/>
      <c r="F362" s="240"/>
    </row>
    <row r="363" ht="15.75" customHeight="1">
      <c r="E363" s="240"/>
      <c r="F363" s="240"/>
    </row>
    <row r="364" ht="15.75" customHeight="1">
      <c r="E364" s="240"/>
      <c r="F364" s="240"/>
    </row>
    <row r="365" ht="15.75" customHeight="1">
      <c r="E365" s="240"/>
      <c r="F365" s="240"/>
    </row>
    <row r="366" ht="15.75" customHeight="1">
      <c r="E366" s="240"/>
      <c r="F366" s="240"/>
    </row>
    <row r="367" ht="15.75" customHeight="1">
      <c r="E367" s="240"/>
      <c r="F367" s="240"/>
    </row>
    <row r="368" ht="15.75" customHeight="1">
      <c r="E368" s="240"/>
      <c r="F368" s="240"/>
    </row>
    <row r="369" ht="15.75" customHeight="1">
      <c r="E369" s="240"/>
      <c r="F369" s="240"/>
    </row>
    <row r="370" ht="15.75" customHeight="1">
      <c r="E370" s="240"/>
      <c r="F370" s="240"/>
    </row>
    <row r="371" ht="15.75" customHeight="1">
      <c r="E371" s="240"/>
      <c r="F371" s="240"/>
    </row>
    <row r="372" ht="15.75" customHeight="1">
      <c r="E372" s="240"/>
      <c r="F372" s="240"/>
    </row>
    <row r="373" ht="15.75" customHeight="1">
      <c r="E373" s="240"/>
      <c r="F373" s="240"/>
    </row>
    <row r="374" ht="15.75" customHeight="1">
      <c r="E374" s="240"/>
      <c r="F374" s="240"/>
    </row>
    <row r="375" ht="15.75" customHeight="1">
      <c r="E375" s="240"/>
      <c r="F375" s="240"/>
    </row>
    <row r="376" ht="15.75" customHeight="1">
      <c r="E376" s="240"/>
      <c r="F376" s="240"/>
    </row>
    <row r="377" ht="15.75" customHeight="1">
      <c r="E377" s="240"/>
      <c r="F377" s="240"/>
    </row>
    <row r="378" ht="15.75" customHeight="1">
      <c r="E378" s="240"/>
      <c r="F378" s="240"/>
    </row>
    <row r="379" ht="15.75" customHeight="1">
      <c r="E379" s="240"/>
      <c r="F379" s="240"/>
    </row>
    <row r="380" ht="15.75" customHeight="1">
      <c r="E380" s="240"/>
      <c r="F380" s="240"/>
    </row>
    <row r="381" ht="15.75" customHeight="1">
      <c r="E381" s="240"/>
      <c r="F381" s="240"/>
    </row>
    <row r="382" ht="15.75" customHeight="1">
      <c r="E382" s="240"/>
      <c r="F382" s="240"/>
    </row>
    <row r="383" ht="15.75" customHeight="1">
      <c r="E383" s="240"/>
      <c r="F383" s="240"/>
    </row>
    <row r="384" ht="15.75" customHeight="1">
      <c r="E384" s="240"/>
      <c r="F384" s="240"/>
    </row>
    <row r="385" ht="15.75" customHeight="1">
      <c r="E385" s="240"/>
      <c r="F385" s="240"/>
    </row>
    <row r="386" ht="15.75" customHeight="1">
      <c r="E386" s="240"/>
      <c r="F386" s="240"/>
    </row>
    <row r="387" ht="15.75" customHeight="1">
      <c r="E387" s="240"/>
      <c r="F387" s="240"/>
    </row>
    <row r="388" ht="15.75" customHeight="1">
      <c r="E388" s="240"/>
      <c r="F388" s="240"/>
    </row>
    <row r="389" ht="15.75" customHeight="1">
      <c r="E389" s="240"/>
      <c r="F389" s="240"/>
    </row>
    <row r="390" ht="15.75" customHeight="1">
      <c r="E390" s="240"/>
      <c r="F390" s="240"/>
    </row>
    <row r="391" ht="15.75" customHeight="1">
      <c r="E391" s="240"/>
      <c r="F391" s="240"/>
    </row>
    <row r="392" ht="15.75" customHeight="1">
      <c r="E392" s="240"/>
      <c r="F392" s="240"/>
    </row>
    <row r="393" ht="15.75" customHeight="1">
      <c r="E393" s="240"/>
      <c r="F393" s="240"/>
    </row>
    <row r="394" ht="15.75" customHeight="1">
      <c r="E394" s="240"/>
      <c r="F394" s="240"/>
    </row>
    <row r="395" ht="15.75" customHeight="1">
      <c r="E395" s="240"/>
      <c r="F395" s="240"/>
    </row>
    <row r="396" ht="15.75" customHeight="1">
      <c r="E396" s="240"/>
      <c r="F396" s="240"/>
    </row>
    <row r="397" ht="15.75" customHeight="1">
      <c r="E397" s="240"/>
      <c r="F397" s="240"/>
    </row>
    <row r="398" ht="15.75" customHeight="1">
      <c r="E398" s="240"/>
      <c r="F398" s="240"/>
    </row>
    <row r="399" ht="15.75" customHeight="1">
      <c r="E399" s="240"/>
      <c r="F399" s="240"/>
    </row>
    <row r="400" ht="15.75" customHeight="1">
      <c r="E400" s="240"/>
      <c r="F400" s="240"/>
    </row>
    <row r="401" ht="15.75" customHeight="1">
      <c r="E401" s="240"/>
      <c r="F401" s="240"/>
    </row>
    <row r="402" ht="15.75" customHeight="1">
      <c r="E402" s="240"/>
      <c r="F402" s="240"/>
    </row>
    <row r="403" ht="15.75" customHeight="1">
      <c r="E403" s="240"/>
      <c r="F403" s="240"/>
    </row>
    <row r="404" ht="15.75" customHeight="1">
      <c r="E404" s="240"/>
      <c r="F404" s="240"/>
    </row>
    <row r="405" ht="15.75" customHeight="1">
      <c r="E405" s="240"/>
      <c r="F405" s="240"/>
    </row>
    <row r="406" ht="15.75" customHeight="1">
      <c r="E406" s="240"/>
      <c r="F406" s="240"/>
    </row>
    <row r="407" ht="15.75" customHeight="1">
      <c r="E407" s="240"/>
      <c r="F407" s="240"/>
    </row>
    <row r="408" ht="15.75" customHeight="1">
      <c r="E408" s="240"/>
      <c r="F408" s="240"/>
    </row>
    <row r="409" ht="15.75" customHeight="1">
      <c r="E409" s="240"/>
      <c r="F409" s="240"/>
    </row>
    <row r="410" ht="15.75" customHeight="1">
      <c r="E410" s="240"/>
      <c r="F410" s="240"/>
    </row>
    <row r="411" ht="15.75" customHeight="1">
      <c r="E411" s="240"/>
      <c r="F411" s="240"/>
    </row>
    <row r="412" ht="15.75" customHeight="1">
      <c r="E412" s="240"/>
      <c r="F412" s="240"/>
    </row>
    <row r="413" ht="15.75" customHeight="1">
      <c r="E413" s="240"/>
      <c r="F413" s="240"/>
    </row>
    <row r="414" ht="15.75" customHeight="1">
      <c r="E414" s="240"/>
      <c r="F414" s="240"/>
    </row>
    <row r="415" ht="15.75" customHeight="1">
      <c r="E415" s="240"/>
      <c r="F415" s="240"/>
    </row>
    <row r="416" ht="15.75" customHeight="1">
      <c r="E416" s="240"/>
      <c r="F416" s="240"/>
    </row>
    <row r="417" ht="15.75" customHeight="1">
      <c r="E417" s="240"/>
      <c r="F417" s="240"/>
    </row>
    <row r="418" ht="15.75" customHeight="1">
      <c r="E418" s="240"/>
      <c r="F418" s="240"/>
    </row>
    <row r="419" ht="15.75" customHeight="1">
      <c r="E419" s="240"/>
      <c r="F419" s="240"/>
    </row>
    <row r="420" ht="15.75" customHeight="1">
      <c r="E420" s="240"/>
      <c r="F420" s="240"/>
    </row>
    <row r="421" ht="15.75" customHeight="1">
      <c r="E421" s="240"/>
      <c r="F421" s="240"/>
    </row>
    <row r="422" ht="15.75" customHeight="1">
      <c r="E422" s="240"/>
      <c r="F422" s="240"/>
    </row>
    <row r="423" ht="15.75" customHeight="1">
      <c r="E423" s="240"/>
      <c r="F423" s="240"/>
    </row>
    <row r="424" ht="15.75" customHeight="1">
      <c r="E424" s="240"/>
      <c r="F424" s="240"/>
    </row>
    <row r="425" ht="15.75" customHeight="1">
      <c r="E425" s="240"/>
      <c r="F425" s="240"/>
    </row>
    <row r="426" ht="15.75" customHeight="1">
      <c r="E426" s="240"/>
      <c r="F426" s="240"/>
    </row>
    <row r="427" ht="15.75" customHeight="1">
      <c r="E427" s="240"/>
      <c r="F427" s="240"/>
    </row>
    <row r="428" ht="15.75" customHeight="1">
      <c r="E428" s="240"/>
      <c r="F428" s="240"/>
    </row>
    <row r="429" ht="15.75" customHeight="1">
      <c r="E429" s="240"/>
      <c r="F429" s="240"/>
    </row>
    <row r="430" ht="15.75" customHeight="1">
      <c r="E430" s="240"/>
      <c r="F430" s="240"/>
    </row>
    <row r="431" ht="15.75" customHeight="1">
      <c r="E431" s="240"/>
      <c r="F431" s="240"/>
    </row>
    <row r="432" ht="15.75" customHeight="1">
      <c r="E432" s="240"/>
      <c r="F432" s="240"/>
    </row>
    <row r="433" ht="15.75" customHeight="1">
      <c r="E433" s="240"/>
      <c r="F433" s="240"/>
    </row>
    <row r="434" ht="15.75" customHeight="1">
      <c r="E434" s="240"/>
      <c r="F434" s="240"/>
    </row>
    <row r="435" ht="15.75" customHeight="1">
      <c r="E435" s="240"/>
      <c r="F435" s="240"/>
    </row>
    <row r="436" ht="15.75" customHeight="1">
      <c r="E436" s="240"/>
      <c r="F436" s="240"/>
    </row>
    <row r="437" ht="15.75" customHeight="1">
      <c r="E437" s="240"/>
      <c r="F437" s="240"/>
    </row>
    <row r="438" ht="15.75" customHeight="1">
      <c r="E438" s="240"/>
      <c r="F438" s="240"/>
    </row>
    <row r="439" ht="15.75" customHeight="1">
      <c r="E439" s="240"/>
      <c r="F439" s="240"/>
    </row>
    <row r="440" ht="15.75" customHeight="1">
      <c r="E440" s="240"/>
      <c r="F440" s="240"/>
    </row>
    <row r="441" ht="15.75" customHeight="1">
      <c r="E441" s="240"/>
      <c r="F441" s="240"/>
    </row>
    <row r="442" ht="15.75" customHeight="1">
      <c r="E442" s="240"/>
      <c r="F442" s="240"/>
    </row>
    <row r="443" ht="15.75" customHeight="1">
      <c r="E443" s="240"/>
      <c r="F443" s="240"/>
    </row>
    <row r="444" ht="15.75" customHeight="1">
      <c r="E444" s="240"/>
      <c r="F444" s="240"/>
    </row>
    <row r="445" ht="15.75" customHeight="1">
      <c r="E445" s="240"/>
      <c r="F445" s="240"/>
    </row>
    <row r="446" ht="15.75" customHeight="1">
      <c r="E446" s="240"/>
      <c r="F446" s="240"/>
    </row>
    <row r="447" ht="15.75" customHeight="1">
      <c r="E447" s="240"/>
      <c r="F447" s="240"/>
    </row>
    <row r="448" ht="15.75" customHeight="1">
      <c r="E448" s="240"/>
      <c r="F448" s="240"/>
    </row>
    <row r="449" ht="15.75" customHeight="1">
      <c r="E449" s="240"/>
      <c r="F449" s="240"/>
    </row>
    <row r="450" ht="15.75" customHeight="1">
      <c r="E450" s="240"/>
      <c r="F450" s="240"/>
    </row>
    <row r="451" ht="15.75" customHeight="1">
      <c r="E451" s="240"/>
      <c r="F451" s="240"/>
    </row>
    <row r="452" ht="15.75" customHeight="1">
      <c r="E452" s="240"/>
      <c r="F452" s="240"/>
    </row>
    <row r="453" ht="15.75" customHeight="1">
      <c r="E453" s="240"/>
      <c r="F453" s="240"/>
    </row>
    <row r="454" ht="15.75" customHeight="1">
      <c r="E454" s="240"/>
      <c r="F454" s="240"/>
    </row>
    <row r="455" ht="15.75" customHeight="1">
      <c r="E455" s="240"/>
      <c r="F455" s="240"/>
    </row>
    <row r="456" ht="15.75" customHeight="1">
      <c r="E456" s="240"/>
      <c r="F456" s="240"/>
    </row>
    <row r="457" ht="15.75" customHeight="1">
      <c r="E457" s="240"/>
      <c r="F457" s="240"/>
    </row>
    <row r="458" ht="15.75" customHeight="1">
      <c r="E458" s="240"/>
      <c r="F458" s="240"/>
    </row>
    <row r="459" ht="15.75" customHeight="1">
      <c r="E459" s="240"/>
      <c r="F459" s="240"/>
    </row>
    <row r="460" ht="15.75" customHeight="1">
      <c r="E460" s="240"/>
      <c r="F460" s="240"/>
    </row>
    <row r="461" ht="15.75" customHeight="1">
      <c r="E461" s="240"/>
      <c r="F461" s="240"/>
    </row>
    <row r="462" ht="15.75" customHeight="1">
      <c r="E462" s="240"/>
      <c r="F462" s="240"/>
    </row>
    <row r="463" ht="15.75" customHeight="1">
      <c r="E463" s="240"/>
      <c r="F463" s="240"/>
    </row>
    <row r="464" ht="15.75" customHeight="1">
      <c r="E464" s="240"/>
      <c r="F464" s="240"/>
    </row>
    <row r="465" ht="15.75" customHeight="1">
      <c r="E465" s="240"/>
      <c r="F465" s="240"/>
    </row>
    <row r="466" ht="15.75" customHeight="1">
      <c r="E466" s="240"/>
      <c r="F466" s="240"/>
    </row>
    <row r="467" ht="15.75" customHeight="1">
      <c r="E467" s="240"/>
      <c r="F467" s="240"/>
    </row>
    <row r="468" ht="15.75" customHeight="1">
      <c r="E468" s="240"/>
      <c r="F468" s="240"/>
    </row>
    <row r="469" ht="15.75" customHeight="1">
      <c r="E469" s="240"/>
      <c r="F469" s="240"/>
    </row>
    <row r="470" ht="15.75" customHeight="1">
      <c r="E470" s="240"/>
      <c r="F470" s="240"/>
    </row>
    <row r="471" ht="15.75" customHeight="1">
      <c r="E471" s="240"/>
      <c r="F471" s="240"/>
    </row>
    <row r="472" ht="15.75" customHeight="1">
      <c r="E472" s="240"/>
      <c r="F472" s="240"/>
    </row>
    <row r="473" ht="15.75" customHeight="1">
      <c r="E473" s="240"/>
      <c r="F473" s="240"/>
    </row>
    <row r="474" ht="15.75" customHeight="1">
      <c r="E474" s="240"/>
      <c r="F474" s="240"/>
    </row>
    <row r="475" ht="15.75" customHeight="1">
      <c r="E475" s="240"/>
      <c r="F475" s="240"/>
    </row>
    <row r="476" ht="15.75" customHeight="1">
      <c r="E476" s="240"/>
      <c r="F476" s="240"/>
    </row>
    <row r="477" ht="15.75" customHeight="1">
      <c r="E477" s="240"/>
      <c r="F477" s="240"/>
    </row>
    <row r="478" ht="15.75" customHeight="1">
      <c r="E478" s="240"/>
      <c r="F478" s="240"/>
    </row>
    <row r="479" ht="15.75" customHeight="1">
      <c r="E479" s="240"/>
      <c r="F479" s="240"/>
    </row>
    <row r="480" ht="15.75" customHeight="1">
      <c r="E480" s="240"/>
      <c r="F480" s="240"/>
    </row>
    <row r="481" ht="15.75" customHeight="1">
      <c r="E481" s="240"/>
      <c r="F481" s="240"/>
    </row>
    <row r="482" ht="15.75" customHeight="1">
      <c r="E482" s="240"/>
      <c r="F482" s="240"/>
    </row>
    <row r="483" ht="15.75" customHeight="1">
      <c r="E483" s="240"/>
      <c r="F483" s="240"/>
    </row>
    <row r="484" ht="15.75" customHeight="1">
      <c r="E484" s="240"/>
      <c r="F484" s="240"/>
    </row>
    <row r="485" ht="15.75" customHeight="1">
      <c r="E485" s="240"/>
      <c r="F485" s="240"/>
    </row>
    <row r="486" ht="15.75" customHeight="1">
      <c r="E486" s="240"/>
      <c r="F486" s="240"/>
    </row>
    <row r="487" ht="15.75" customHeight="1">
      <c r="E487" s="240"/>
      <c r="F487" s="240"/>
    </row>
    <row r="488" ht="15.75" customHeight="1">
      <c r="E488" s="240"/>
      <c r="F488" s="240"/>
    </row>
    <row r="489" ht="15.75" customHeight="1">
      <c r="E489" s="240"/>
      <c r="F489" s="240"/>
    </row>
    <row r="490" ht="15.75" customHeight="1">
      <c r="E490" s="240"/>
      <c r="F490" s="240"/>
    </row>
    <row r="491" ht="15.75" customHeight="1">
      <c r="E491" s="240"/>
      <c r="F491" s="240"/>
    </row>
    <row r="492" ht="15.75" customHeight="1">
      <c r="E492" s="240"/>
      <c r="F492" s="240"/>
    </row>
    <row r="493" ht="15.75" customHeight="1">
      <c r="E493" s="240"/>
      <c r="F493" s="240"/>
    </row>
    <row r="494" ht="15.75" customHeight="1">
      <c r="E494" s="240"/>
      <c r="F494" s="240"/>
    </row>
    <row r="495" ht="15.75" customHeight="1">
      <c r="E495" s="240"/>
      <c r="F495" s="240"/>
    </row>
    <row r="496" ht="15.75" customHeight="1">
      <c r="E496" s="240"/>
      <c r="F496" s="240"/>
    </row>
    <row r="497" ht="15.75" customHeight="1">
      <c r="E497" s="240"/>
      <c r="F497" s="240"/>
    </row>
    <row r="498" ht="15.75" customHeight="1">
      <c r="E498" s="240"/>
      <c r="F498" s="240"/>
    </row>
    <row r="499" ht="15.75" customHeight="1">
      <c r="E499" s="240"/>
      <c r="F499" s="240"/>
    </row>
    <row r="500" ht="15.75" customHeight="1">
      <c r="E500" s="240"/>
      <c r="F500" s="240"/>
    </row>
    <row r="501" ht="15.75" customHeight="1">
      <c r="E501" s="240"/>
      <c r="F501" s="240"/>
    </row>
    <row r="502" ht="15.75" customHeight="1">
      <c r="E502" s="240"/>
      <c r="F502" s="240"/>
    </row>
    <row r="503" ht="15.75" customHeight="1">
      <c r="E503" s="240"/>
      <c r="F503" s="240"/>
    </row>
    <row r="504" ht="15.75" customHeight="1">
      <c r="E504" s="240"/>
      <c r="F504" s="240"/>
    </row>
    <row r="505" ht="15.75" customHeight="1">
      <c r="E505" s="240"/>
      <c r="F505" s="240"/>
    </row>
    <row r="506" ht="15.75" customHeight="1">
      <c r="E506" s="240"/>
      <c r="F506" s="240"/>
    </row>
    <row r="507" ht="15.75" customHeight="1">
      <c r="E507" s="240"/>
      <c r="F507" s="240"/>
    </row>
    <row r="508" ht="15.75" customHeight="1">
      <c r="E508" s="240"/>
      <c r="F508" s="240"/>
    </row>
    <row r="509" ht="15.75" customHeight="1">
      <c r="E509" s="240"/>
      <c r="F509" s="240"/>
    </row>
    <row r="510" ht="15.75" customHeight="1">
      <c r="E510" s="240"/>
      <c r="F510" s="240"/>
    </row>
    <row r="511" ht="15.75" customHeight="1">
      <c r="E511" s="240"/>
      <c r="F511" s="240"/>
    </row>
    <row r="512" ht="15.75" customHeight="1">
      <c r="E512" s="240"/>
      <c r="F512" s="240"/>
    </row>
    <row r="513" ht="15.75" customHeight="1">
      <c r="E513" s="240"/>
      <c r="F513" s="240"/>
    </row>
    <row r="514" ht="15.75" customHeight="1">
      <c r="E514" s="240"/>
      <c r="F514" s="240"/>
    </row>
    <row r="515" ht="15.75" customHeight="1">
      <c r="E515" s="240"/>
      <c r="F515" s="240"/>
    </row>
    <row r="516" ht="15.75" customHeight="1">
      <c r="E516" s="240"/>
      <c r="F516" s="240"/>
    </row>
    <row r="517" ht="15.75" customHeight="1">
      <c r="E517" s="240"/>
      <c r="F517" s="240"/>
    </row>
    <row r="518" ht="15.75" customHeight="1">
      <c r="E518" s="240"/>
      <c r="F518" s="240"/>
    </row>
    <row r="519" ht="15.75" customHeight="1">
      <c r="E519" s="240"/>
      <c r="F519" s="240"/>
    </row>
    <row r="520" ht="15.75" customHeight="1">
      <c r="E520" s="240"/>
      <c r="F520" s="240"/>
    </row>
    <row r="521" ht="15.75" customHeight="1">
      <c r="E521" s="240"/>
      <c r="F521" s="240"/>
    </row>
    <row r="522" ht="15.75" customHeight="1">
      <c r="E522" s="240"/>
      <c r="F522" s="240"/>
    </row>
    <row r="523" ht="15.75" customHeight="1">
      <c r="E523" s="240"/>
      <c r="F523" s="240"/>
    </row>
    <row r="524" ht="15.75" customHeight="1">
      <c r="E524" s="240"/>
      <c r="F524" s="240"/>
    </row>
    <row r="525" ht="15.75" customHeight="1">
      <c r="E525" s="240"/>
      <c r="F525" s="240"/>
    </row>
    <row r="526" ht="15.75" customHeight="1">
      <c r="E526" s="240"/>
      <c r="F526" s="240"/>
    </row>
    <row r="527" ht="15.75" customHeight="1">
      <c r="E527" s="240"/>
      <c r="F527" s="240"/>
    </row>
    <row r="528" ht="15.75" customHeight="1">
      <c r="E528" s="240"/>
      <c r="F528" s="240"/>
    </row>
    <row r="529" ht="15.75" customHeight="1">
      <c r="E529" s="240"/>
      <c r="F529" s="240"/>
    </row>
    <row r="530" ht="15.75" customHeight="1">
      <c r="E530" s="240"/>
      <c r="F530" s="240"/>
    </row>
    <row r="531" ht="15.75" customHeight="1">
      <c r="E531" s="240"/>
      <c r="F531" s="240"/>
    </row>
    <row r="532" ht="15.75" customHeight="1">
      <c r="E532" s="240"/>
      <c r="F532" s="240"/>
    </row>
    <row r="533" ht="15.75" customHeight="1">
      <c r="E533" s="240"/>
      <c r="F533" s="240"/>
    </row>
    <row r="534" ht="15.75" customHeight="1">
      <c r="E534" s="240"/>
      <c r="F534" s="240"/>
    </row>
    <row r="535" ht="15.75" customHeight="1">
      <c r="E535" s="240"/>
      <c r="F535" s="240"/>
    </row>
    <row r="536" ht="15.75" customHeight="1">
      <c r="E536" s="240"/>
      <c r="F536" s="240"/>
    </row>
    <row r="537" ht="15.75" customHeight="1">
      <c r="E537" s="240"/>
      <c r="F537" s="240"/>
    </row>
    <row r="538" ht="15.75" customHeight="1">
      <c r="E538" s="240"/>
      <c r="F538" s="240"/>
    </row>
    <row r="539" ht="15.75" customHeight="1">
      <c r="E539" s="240"/>
      <c r="F539" s="240"/>
    </row>
    <row r="540" ht="15.75" customHeight="1">
      <c r="E540" s="240"/>
      <c r="F540" s="240"/>
    </row>
    <row r="541" ht="15.75" customHeight="1">
      <c r="E541" s="240"/>
      <c r="F541" s="240"/>
    </row>
    <row r="542" ht="15.75" customHeight="1">
      <c r="E542" s="240"/>
      <c r="F542" s="240"/>
    </row>
    <row r="543" ht="15.75" customHeight="1">
      <c r="E543" s="240"/>
      <c r="F543" s="240"/>
    </row>
    <row r="544" ht="15.75" customHeight="1">
      <c r="E544" s="240"/>
      <c r="F544" s="240"/>
    </row>
    <row r="545" ht="15.75" customHeight="1">
      <c r="E545" s="240"/>
      <c r="F545" s="240"/>
    </row>
    <row r="546" ht="15.75" customHeight="1">
      <c r="E546" s="240"/>
      <c r="F546" s="240"/>
    </row>
    <row r="547" ht="15.75" customHeight="1">
      <c r="E547" s="240"/>
      <c r="F547" s="240"/>
    </row>
    <row r="548" ht="15.75" customHeight="1">
      <c r="E548" s="240"/>
      <c r="F548" s="240"/>
    </row>
    <row r="549" ht="15.75" customHeight="1">
      <c r="E549" s="240"/>
      <c r="F549" s="240"/>
    </row>
    <row r="550" ht="15.75" customHeight="1">
      <c r="E550" s="240"/>
      <c r="F550" s="240"/>
    </row>
    <row r="551" ht="15.75" customHeight="1">
      <c r="E551" s="240"/>
      <c r="F551" s="240"/>
    </row>
    <row r="552" ht="15.75" customHeight="1">
      <c r="E552" s="240"/>
      <c r="F552" s="240"/>
    </row>
    <row r="553" ht="15.75" customHeight="1">
      <c r="E553" s="240"/>
      <c r="F553" s="240"/>
    </row>
    <row r="554" ht="15.75" customHeight="1">
      <c r="E554" s="240"/>
      <c r="F554" s="240"/>
    </row>
    <row r="555" ht="15.75" customHeight="1">
      <c r="E555" s="240"/>
      <c r="F555" s="240"/>
    </row>
    <row r="556" ht="15.75" customHeight="1">
      <c r="E556" s="240"/>
      <c r="F556" s="240"/>
    </row>
    <row r="557" ht="15.75" customHeight="1">
      <c r="E557" s="240"/>
      <c r="F557" s="240"/>
    </row>
    <row r="558" ht="15.75" customHeight="1">
      <c r="E558" s="240"/>
      <c r="F558" s="240"/>
    </row>
    <row r="559" ht="15.75" customHeight="1">
      <c r="E559" s="240"/>
      <c r="F559" s="240"/>
    </row>
    <row r="560" ht="15.75" customHeight="1">
      <c r="E560" s="240"/>
      <c r="F560" s="240"/>
    </row>
    <row r="561" ht="15.75" customHeight="1">
      <c r="E561" s="240"/>
      <c r="F561" s="240"/>
    </row>
    <row r="562" ht="15.75" customHeight="1">
      <c r="E562" s="240"/>
      <c r="F562" s="240"/>
    </row>
    <row r="563" ht="15.75" customHeight="1">
      <c r="E563" s="240"/>
      <c r="F563" s="240"/>
    </row>
    <row r="564" ht="15.75" customHeight="1">
      <c r="E564" s="240"/>
      <c r="F564" s="240"/>
    </row>
    <row r="565" ht="15.75" customHeight="1">
      <c r="E565" s="240"/>
      <c r="F565" s="240"/>
    </row>
    <row r="566" ht="15.75" customHeight="1">
      <c r="E566" s="240"/>
      <c r="F566" s="240"/>
    </row>
    <row r="567" ht="15.75" customHeight="1">
      <c r="E567" s="240"/>
      <c r="F567" s="240"/>
    </row>
    <row r="568" ht="15.75" customHeight="1">
      <c r="E568" s="240"/>
      <c r="F568" s="240"/>
    </row>
    <row r="569" ht="15.75" customHeight="1">
      <c r="E569" s="240"/>
      <c r="F569" s="240"/>
    </row>
    <row r="570" ht="15.75" customHeight="1">
      <c r="E570" s="240"/>
      <c r="F570" s="240"/>
    </row>
    <row r="571" ht="15.75" customHeight="1">
      <c r="E571" s="240"/>
      <c r="F571" s="240"/>
    </row>
    <row r="572" ht="15.75" customHeight="1">
      <c r="E572" s="240"/>
      <c r="F572" s="240"/>
    </row>
    <row r="573" ht="15.75" customHeight="1">
      <c r="E573" s="240"/>
      <c r="F573" s="240"/>
    </row>
    <row r="574" ht="15.75" customHeight="1">
      <c r="E574" s="240"/>
      <c r="F574" s="240"/>
    </row>
    <row r="575" ht="15.75" customHeight="1">
      <c r="E575" s="240"/>
      <c r="F575" s="240"/>
    </row>
    <row r="576" ht="15.75" customHeight="1">
      <c r="E576" s="240"/>
      <c r="F576" s="240"/>
    </row>
    <row r="577" ht="15.75" customHeight="1">
      <c r="E577" s="240"/>
      <c r="F577" s="240"/>
    </row>
    <row r="578" ht="15.75" customHeight="1">
      <c r="E578" s="240"/>
      <c r="F578" s="240"/>
    </row>
    <row r="579" ht="15.75" customHeight="1">
      <c r="E579" s="240"/>
      <c r="F579" s="240"/>
    </row>
    <row r="580" ht="15.75" customHeight="1">
      <c r="E580" s="240"/>
      <c r="F580" s="240"/>
    </row>
    <row r="581" ht="15.75" customHeight="1">
      <c r="E581" s="240"/>
      <c r="F581" s="240"/>
    </row>
    <row r="582" ht="15.75" customHeight="1">
      <c r="E582" s="240"/>
      <c r="F582" s="240"/>
    </row>
    <row r="583" ht="15.75" customHeight="1">
      <c r="E583" s="240"/>
      <c r="F583" s="240"/>
    </row>
    <row r="584" ht="15.75" customHeight="1">
      <c r="E584" s="240"/>
      <c r="F584" s="240"/>
    </row>
    <row r="585" ht="15.75" customHeight="1">
      <c r="E585" s="240"/>
      <c r="F585" s="240"/>
    </row>
    <row r="586" ht="15.75" customHeight="1">
      <c r="E586" s="240"/>
      <c r="F586" s="240"/>
    </row>
    <row r="587" ht="15.75" customHeight="1">
      <c r="E587" s="240"/>
      <c r="F587" s="240"/>
    </row>
    <row r="588" ht="15.75" customHeight="1">
      <c r="E588" s="240"/>
      <c r="F588" s="240"/>
    </row>
    <row r="589" ht="15.75" customHeight="1">
      <c r="E589" s="240"/>
      <c r="F589" s="240"/>
    </row>
    <row r="590" ht="15.75" customHeight="1">
      <c r="E590" s="240"/>
      <c r="F590" s="240"/>
    </row>
    <row r="591" ht="15.75" customHeight="1">
      <c r="E591" s="240"/>
      <c r="F591" s="240"/>
    </row>
    <row r="592" ht="15.75" customHeight="1">
      <c r="E592" s="240"/>
      <c r="F592" s="240"/>
    </row>
    <row r="593" ht="15.75" customHeight="1">
      <c r="E593" s="240"/>
      <c r="F593" s="240"/>
    </row>
    <row r="594" ht="15.75" customHeight="1">
      <c r="E594" s="240"/>
      <c r="F594" s="240"/>
    </row>
    <row r="595" ht="15.75" customHeight="1">
      <c r="E595" s="240"/>
      <c r="F595" s="240"/>
    </row>
    <row r="596" ht="15.75" customHeight="1">
      <c r="E596" s="240"/>
      <c r="F596" s="240"/>
    </row>
    <row r="597" ht="15.75" customHeight="1">
      <c r="E597" s="240"/>
      <c r="F597" s="240"/>
    </row>
    <row r="598" ht="15.75" customHeight="1">
      <c r="E598" s="240"/>
      <c r="F598" s="240"/>
    </row>
    <row r="599" ht="15.75" customHeight="1">
      <c r="E599" s="240"/>
      <c r="F599" s="240"/>
    </row>
    <row r="600" ht="15.75" customHeight="1">
      <c r="E600" s="240"/>
      <c r="F600" s="240"/>
    </row>
    <row r="601" ht="15.75" customHeight="1">
      <c r="E601" s="240"/>
      <c r="F601" s="240"/>
    </row>
    <row r="602" ht="15.75" customHeight="1">
      <c r="E602" s="240"/>
      <c r="F602" s="240"/>
    </row>
    <row r="603" ht="15.75" customHeight="1">
      <c r="E603" s="240"/>
      <c r="F603" s="240"/>
    </row>
    <row r="604" ht="15.75" customHeight="1">
      <c r="E604" s="240"/>
      <c r="F604" s="240"/>
    </row>
    <row r="605" ht="15.75" customHeight="1">
      <c r="E605" s="240"/>
      <c r="F605" s="240"/>
    </row>
    <row r="606" ht="15.75" customHeight="1">
      <c r="E606" s="240"/>
      <c r="F606" s="240"/>
    </row>
    <row r="607" ht="15.75" customHeight="1">
      <c r="E607" s="240"/>
      <c r="F607" s="240"/>
    </row>
    <row r="608" ht="15.75" customHeight="1">
      <c r="E608" s="240"/>
      <c r="F608" s="240"/>
    </row>
    <row r="609" ht="15.75" customHeight="1">
      <c r="E609" s="240"/>
      <c r="F609" s="240"/>
    </row>
    <row r="610" ht="15.75" customHeight="1">
      <c r="E610" s="240"/>
      <c r="F610" s="240"/>
    </row>
    <row r="611" ht="15.75" customHeight="1">
      <c r="E611" s="240"/>
      <c r="F611" s="240"/>
    </row>
    <row r="612" ht="15.75" customHeight="1">
      <c r="E612" s="240"/>
      <c r="F612" s="240"/>
    </row>
    <row r="613" ht="15.75" customHeight="1">
      <c r="E613" s="240"/>
      <c r="F613" s="240"/>
    </row>
    <row r="614" ht="15.75" customHeight="1">
      <c r="E614" s="240"/>
      <c r="F614" s="240"/>
    </row>
    <row r="615" ht="15.75" customHeight="1">
      <c r="E615" s="240"/>
      <c r="F615" s="240"/>
    </row>
    <row r="616" ht="15.75" customHeight="1">
      <c r="E616" s="240"/>
      <c r="F616" s="240"/>
    </row>
    <row r="617" ht="15.75" customHeight="1">
      <c r="E617" s="240"/>
      <c r="F617" s="240"/>
    </row>
    <row r="618" ht="15.75" customHeight="1">
      <c r="E618" s="240"/>
      <c r="F618" s="240"/>
    </row>
    <row r="619" ht="15.75" customHeight="1">
      <c r="E619" s="240"/>
      <c r="F619" s="240"/>
    </row>
    <row r="620" ht="15.75" customHeight="1">
      <c r="E620" s="240"/>
      <c r="F620" s="240"/>
    </row>
    <row r="621" ht="15.75" customHeight="1">
      <c r="E621" s="240"/>
      <c r="F621" s="240"/>
    </row>
    <row r="622" ht="15.75" customHeight="1">
      <c r="E622" s="240"/>
      <c r="F622" s="240"/>
    </row>
    <row r="623" ht="15.75" customHeight="1">
      <c r="E623" s="240"/>
      <c r="F623" s="240"/>
    </row>
    <row r="624" ht="15.75" customHeight="1">
      <c r="E624" s="240"/>
      <c r="F624" s="240"/>
    </row>
    <row r="625" ht="15.75" customHeight="1">
      <c r="E625" s="240"/>
      <c r="F625" s="240"/>
    </row>
    <row r="626" ht="15.75" customHeight="1">
      <c r="E626" s="240"/>
      <c r="F626" s="240"/>
    </row>
    <row r="627" ht="15.75" customHeight="1">
      <c r="E627" s="240"/>
      <c r="F627" s="240"/>
    </row>
    <row r="628" ht="15.75" customHeight="1">
      <c r="E628" s="240"/>
      <c r="F628" s="240"/>
    </row>
    <row r="629" ht="15.75" customHeight="1">
      <c r="E629" s="240"/>
      <c r="F629" s="240"/>
    </row>
    <row r="630" ht="15.75" customHeight="1">
      <c r="E630" s="240"/>
      <c r="F630" s="240"/>
    </row>
    <row r="631" ht="15.75" customHeight="1">
      <c r="E631" s="240"/>
      <c r="F631" s="240"/>
    </row>
    <row r="632" ht="15.75" customHeight="1">
      <c r="E632" s="240"/>
      <c r="F632" s="240"/>
    </row>
    <row r="633" ht="15.75" customHeight="1">
      <c r="E633" s="240"/>
      <c r="F633" s="240"/>
    </row>
    <row r="634" ht="15.75" customHeight="1">
      <c r="E634" s="240"/>
      <c r="F634" s="240"/>
    </row>
    <row r="635" ht="15.75" customHeight="1">
      <c r="E635" s="240"/>
      <c r="F635" s="240"/>
    </row>
    <row r="636" ht="15.75" customHeight="1">
      <c r="E636" s="240"/>
      <c r="F636" s="240"/>
    </row>
    <row r="637" ht="15.75" customHeight="1">
      <c r="E637" s="240"/>
      <c r="F637" s="240"/>
    </row>
    <row r="638" ht="15.75" customHeight="1">
      <c r="E638" s="240"/>
      <c r="F638" s="240"/>
    </row>
    <row r="639" ht="15.75" customHeight="1">
      <c r="E639" s="240"/>
      <c r="F639" s="240"/>
    </row>
    <row r="640" ht="15.75" customHeight="1">
      <c r="E640" s="240"/>
      <c r="F640" s="240"/>
    </row>
    <row r="641" ht="15.75" customHeight="1">
      <c r="E641" s="240"/>
      <c r="F641" s="240"/>
    </row>
    <row r="642" ht="15.75" customHeight="1">
      <c r="E642" s="240"/>
      <c r="F642" s="240"/>
    </row>
    <row r="643" ht="15.75" customHeight="1">
      <c r="E643" s="240"/>
      <c r="F643" s="240"/>
    </row>
    <row r="644" ht="15.75" customHeight="1">
      <c r="E644" s="240"/>
      <c r="F644" s="240"/>
    </row>
    <row r="645" ht="15.75" customHeight="1">
      <c r="E645" s="240"/>
      <c r="F645" s="240"/>
    </row>
    <row r="646" ht="15.75" customHeight="1">
      <c r="E646" s="240"/>
      <c r="F646" s="240"/>
    </row>
    <row r="647" ht="15.75" customHeight="1">
      <c r="E647" s="240"/>
      <c r="F647" s="240"/>
    </row>
    <row r="648" ht="15.75" customHeight="1">
      <c r="E648" s="240"/>
      <c r="F648" s="240"/>
    </row>
    <row r="649" ht="15.75" customHeight="1">
      <c r="E649" s="240"/>
      <c r="F649" s="240"/>
    </row>
    <row r="650" ht="15.75" customHeight="1">
      <c r="E650" s="240"/>
      <c r="F650" s="240"/>
    </row>
    <row r="651" ht="15.75" customHeight="1">
      <c r="E651" s="240"/>
      <c r="F651" s="240"/>
    </row>
    <row r="652" ht="15.75" customHeight="1">
      <c r="E652" s="240"/>
      <c r="F652" s="240"/>
    </row>
    <row r="653" ht="15.75" customHeight="1">
      <c r="E653" s="240"/>
      <c r="F653" s="240"/>
    </row>
    <row r="654" ht="15.75" customHeight="1">
      <c r="E654" s="240"/>
      <c r="F654" s="240"/>
    </row>
    <row r="655" ht="15.75" customHeight="1">
      <c r="E655" s="240"/>
      <c r="F655" s="240"/>
    </row>
    <row r="656" ht="15.75" customHeight="1">
      <c r="E656" s="240"/>
      <c r="F656" s="240"/>
    </row>
    <row r="657" ht="15.75" customHeight="1">
      <c r="E657" s="240"/>
      <c r="F657" s="240"/>
    </row>
    <row r="658" ht="15.75" customHeight="1">
      <c r="E658" s="240"/>
      <c r="F658" s="240"/>
    </row>
    <row r="659" ht="15.75" customHeight="1">
      <c r="E659" s="240"/>
      <c r="F659" s="240"/>
    </row>
    <row r="660" ht="15.75" customHeight="1">
      <c r="E660" s="240"/>
      <c r="F660" s="240"/>
    </row>
    <row r="661" ht="15.75" customHeight="1">
      <c r="E661" s="240"/>
      <c r="F661" s="240"/>
    </row>
    <row r="662" ht="15.75" customHeight="1">
      <c r="E662" s="240"/>
      <c r="F662" s="240"/>
    </row>
    <row r="663" ht="15.75" customHeight="1">
      <c r="E663" s="240"/>
      <c r="F663" s="240"/>
    </row>
    <row r="664" ht="15.75" customHeight="1">
      <c r="E664" s="240"/>
      <c r="F664" s="240"/>
    </row>
    <row r="665" ht="15.75" customHeight="1">
      <c r="E665" s="240"/>
      <c r="F665" s="240"/>
    </row>
    <row r="666" ht="15.75" customHeight="1">
      <c r="E666" s="240"/>
      <c r="F666" s="240"/>
    </row>
    <row r="667" ht="15.75" customHeight="1">
      <c r="E667" s="240"/>
      <c r="F667" s="240"/>
    </row>
    <row r="668" ht="15.75" customHeight="1">
      <c r="E668" s="240"/>
      <c r="F668" s="240"/>
    </row>
    <row r="669" ht="15.75" customHeight="1">
      <c r="E669" s="240"/>
      <c r="F669" s="240"/>
    </row>
    <row r="670" ht="15.75" customHeight="1">
      <c r="E670" s="240"/>
      <c r="F670" s="240"/>
    </row>
    <row r="671" ht="15.75" customHeight="1">
      <c r="E671" s="240"/>
      <c r="F671" s="240"/>
    </row>
    <row r="672" ht="15.75" customHeight="1">
      <c r="E672" s="240"/>
      <c r="F672" s="240"/>
    </row>
    <row r="673" ht="15.75" customHeight="1">
      <c r="E673" s="240"/>
      <c r="F673" s="240"/>
    </row>
    <row r="674" ht="15.75" customHeight="1">
      <c r="E674" s="240"/>
      <c r="F674" s="240"/>
    </row>
    <row r="675" ht="15.75" customHeight="1">
      <c r="E675" s="240"/>
      <c r="F675" s="240"/>
    </row>
    <row r="676" ht="15.75" customHeight="1">
      <c r="E676" s="240"/>
      <c r="F676" s="240"/>
    </row>
    <row r="677" ht="15.75" customHeight="1">
      <c r="E677" s="240"/>
      <c r="F677" s="240"/>
    </row>
    <row r="678" ht="15.75" customHeight="1">
      <c r="E678" s="240"/>
      <c r="F678" s="240"/>
    </row>
    <row r="679" ht="15.75" customHeight="1">
      <c r="E679" s="240"/>
      <c r="F679" s="240"/>
    </row>
    <row r="680" ht="15.75" customHeight="1">
      <c r="E680" s="240"/>
      <c r="F680" s="240"/>
    </row>
    <row r="681" ht="15.75" customHeight="1">
      <c r="E681" s="240"/>
      <c r="F681" s="240"/>
    </row>
    <row r="682" ht="15.75" customHeight="1">
      <c r="E682" s="240"/>
      <c r="F682" s="240"/>
    </row>
    <row r="683" ht="15.75" customHeight="1">
      <c r="E683" s="240"/>
      <c r="F683" s="240"/>
    </row>
    <row r="684" ht="15.75" customHeight="1">
      <c r="E684" s="240"/>
      <c r="F684" s="240"/>
    </row>
    <row r="685" ht="15.75" customHeight="1">
      <c r="E685" s="240"/>
      <c r="F685" s="240"/>
    </row>
    <row r="686" ht="15.75" customHeight="1">
      <c r="E686" s="240"/>
      <c r="F686" s="240"/>
    </row>
    <row r="687" ht="15.75" customHeight="1">
      <c r="E687" s="240"/>
      <c r="F687" s="240"/>
    </row>
    <row r="688" ht="15.75" customHeight="1">
      <c r="E688" s="240"/>
      <c r="F688" s="240"/>
    </row>
    <row r="689" ht="15.75" customHeight="1">
      <c r="E689" s="240"/>
      <c r="F689" s="240"/>
    </row>
    <row r="690" ht="15.75" customHeight="1">
      <c r="E690" s="240"/>
      <c r="F690" s="240"/>
    </row>
    <row r="691" ht="15.75" customHeight="1">
      <c r="E691" s="240"/>
      <c r="F691" s="240"/>
    </row>
    <row r="692" ht="15.75" customHeight="1">
      <c r="E692" s="240"/>
      <c r="F692" s="240"/>
    </row>
    <row r="693" ht="15.75" customHeight="1">
      <c r="E693" s="240"/>
      <c r="F693" s="240"/>
    </row>
    <row r="694" ht="15.75" customHeight="1">
      <c r="E694" s="240"/>
      <c r="F694" s="240"/>
    </row>
    <row r="695" ht="15.75" customHeight="1">
      <c r="E695" s="240"/>
      <c r="F695" s="240"/>
    </row>
    <row r="696" ht="15.75" customHeight="1">
      <c r="E696" s="240"/>
      <c r="F696" s="240"/>
    </row>
    <row r="697" ht="15.75" customHeight="1">
      <c r="E697" s="240"/>
      <c r="F697" s="240"/>
    </row>
    <row r="698" ht="15.75" customHeight="1">
      <c r="E698" s="240"/>
      <c r="F698" s="240"/>
    </row>
    <row r="699" ht="15.75" customHeight="1">
      <c r="E699" s="240"/>
      <c r="F699" s="240"/>
    </row>
    <row r="700" ht="15.75" customHeight="1">
      <c r="E700" s="240"/>
      <c r="F700" s="240"/>
    </row>
    <row r="701" ht="15.75" customHeight="1">
      <c r="E701" s="240"/>
      <c r="F701" s="240"/>
    </row>
    <row r="702" ht="15.75" customHeight="1">
      <c r="E702" s="240"/>
      <c r="F702" s="240"/>
    </row>
    <row r="703" ht="15.75" customHeight="1">
      <c r="E703" s="240"/>
      <c r="F703" s="240"/>
    </row>
    <row r="704" ht="15.75" customHeight="1">
      <c r="E704" s="240"/>
      <c r="F704" s="240"/>
    </row>
    <row r="705" ht="15.75" customHeight="1">
      <c r="E705" s="240"/>
      <c r="F705" s="240"/>
    </row>
    <row r="706" ht="15.75" customHeight="1">
      <c r="E706" s="240"/>
      <c r="F706" s="240"/>
    </row>
    <row r="707" ht="15.75" customHeight="1">
      <c r="E707" s="240"/>
      <c r="F707" s="240"/>
    </row>
    <row r="708" ht="15.75" customHeight="1">
      <c r="E708" s="240"/>
      <c r="F708" s="240"/>
    </row>
    <row r="709" ht="15.75" customHeight="1">
      <c r="E709" s="240"/>
      <c r="F709" s="240"/>
    </row>
    <row r="710" ht="15.75" customHeight="1">
      <c r="E710" s="240"/>
      <c r="F710" s="240"/>
    </row>
    <row r="711" ht="15.75" customHeight="1">
      <c r="E711" s="240"/>
      <c r="F711" s="240"/>
    </row>
    <row r="712" ht="15.75" customHeight="1">
      <c r="E712" s="240"/>
      <c r="F712" s="240"/>
    </row>
    <row r="713" ht="15.75" customHeight="1">
      <c r="E713" s="240"/>
      <c r="F713" s="240"/>
    </row>
    <row r="714" ht="15.75" customHeight="1">
      <c r="E714" s="240"/>
      <c r="F714" s="240"/>
    </row>
    <row r="715" ht="15.75" customHeight="1">
      <c r="E715" s="240"/>
      <c r="F715" s="240"/>
    </row>
    <row r="716" ht="15.75" customHeight="1">
      <c r="E716" s="240"/>
      <c r="F716" s="240"/>
    </row>
    <row r="717" ht="15.75" customHeight="1">
      <c r="E717" s="240"/>
      <c r="F717" s="240"/>
    </row>
    <row r="718" ht="15.75" customHeight="1">
      <c r="E718" s="240"/>
      <c r="F718" s="240"/>
    </row>
    <row r="719" ht="15.75" customHeight="1">
      <c r="E719" s="240"/>
      <c r="F719" s="240"/>
    </row>
    <row r="720" ht="15.75" customHeight="1">
      <c r="E720" s="240"/>
      <c r="F720" s="240"/>
    </row>
    <row r="721" ht="15.75" customHeight="1">
      <c r="E721" s="240"/>
      <c r="F721" s="240"/>
    </row>
    <row r="722" ht="15.75" customHeight="1">
      <c r="E722" s="240"/>
      <c r="F722" s="240"/>
    </row>
    <row r="723" ht="15.75" customHeight="1">
      <c r="E723" s="240"/>
      <c r="F723" s="240"/>
    </row>
    <row r="724" ht="15.75" customHeight="1">
      <c r="E724" s="240"/>
      <c r="F724" s="240"/>
    </row>
    <row r="725" ht="15.75" customHeight="1">
      <c r="E725" s="240"/>
      <c r="F725" s="240"/>
    </row>
    <row r="726" ht="15.75" customHeight="1">
      <c r="E726" s="240"/>
      <c r="F726" s="240"/>
    </row>
    <row r="727" ht="15.75" customHeight="1">
      <c r="E727" s="240"/>
      <c r="F727" s="240"/>
    </row>
    <row r="728" ht="15.75" customHeight="1">
      <c r="E728" s="240"/>
      <c r="F728" s="240"/>
    </row>
    <row r="729" ht="15.75" customHeight="1">
      <c r="E729" s="240"/>
      <c r="F729" s="240"/>
    </row>
    <row r="730" ht="15.75" customHeight="1">
      <c r="E730" s="240"/>
      <c r="F730" s="240"/>
    </row>
    <row r="731" ht="15.75" customHeight="1">
      <c r="E731" s="240"/>
      <c r="F731" s="240"/>
    </row>
    <row r="732" ht="15.75" customHeight="1">
      <c r="E732" s="240"/>
      <c r="F732" s="240"/>
    </row>
    <row r="733" ht="15.75" customHeight="1">
      <c r="E733" s="240"/>
      <c r="F733" s="240"/>
    </row>
    <row r="734" ht="15.75" customHeight="1">
      <c r="E734" s="240"/>
      <c r="F734" s="240"/>
    </row>
    <row r="735" ht="15.75" customHeight="1">
      <c r="E735" s="240"/>
      <c r="F735" s="240"/>
    </row>
    <row r="736" ht="15.75" customHeight="1">
      <c r="E736" s="240"/>
      <c r="F736" s="240"/>
    </row>
    <row r="737" ht="15.75" customHeight="1">
      <c r="E737" s="240"/>
      <c r="F737" s="240"/>
    </row>
    <row r="738" ht="15.75" customHeight="1">
      <c r="E738" s="240"/>
      <c r="F738" s="240"/>
    </row>
    <row r="739" ht="15.75" customHeight="1">
      <c r="E739" s="240"/>
      <c r="F739" s="240"/>
    </row>
    <row r="740" ht="15.75" customHeight="1">
      <c r="E740" s="240"/>
      <c r="F740" s="240"/>
    </row>
    <row r="741" ht="15.75" customHeight="1">
      <c r="E741" s="240"/>
      <c r="F741" s="240"/>
    </row>
    <row r="742" ht="15.75" customHeight="1">
      <c r="E742" s="240"/>
      <c r="F742" s="240"/>
    </row>
    <row r="743" ht="15.75" customHeight="1">
      <c r="E743" s="240"/>
      <c r="F743" s="240"/>
    </row>
    <row r="744" ht="15.75" customHeight="1">
      <c r="E744" s="240"/>
      <c r="F744" s="240"/>
    </row>
    <row r="745" ht="15.75" customHeight="1">
      <c r="E745" s="240"/>
      <c r="F745" s="240"/>
    </row>
    <row r="746" ht="15.75" customHeight="1">
      <c r="E746" s="240"/>
      <c r="F746" s="240"/>
    </row>
    <row r="747" ht="15.75" customHeight="1">
      <c r="E747" s="240"/>
      <c r="F747" s="240"/>
    </row>
    <row r="748" ht="15.75" customHeight="1">
      <c r="E748" s="240"/>
      <c r="F748" s="240"/>
    </row>
    <row r="749" ht="15.75" customHeight="1">
      <c r="E749" s="240"/>
      <c r="F749" s="240"/>
    </row>
    <row r="750" ht="15.75" customHeight="1">
      <c r="E750" s="240"/>
      <c r="F750" s="240"/>
    </row>
    <row r="751" ht="15.75" customHeight="1">
      <c r="E751" s="240"/>
      <c r="F751" s="240"/>
    </row>
    <row r="752" ht="15.75" customHeight="1">
      <c r="E752" s="240"/>
      <c r="F752" s="240"/>
    </row>
    <row r="753" ht="15.75" customHeight="1">
      <c r="E753" s="240"/>
      <c r="F753" s="240"/>
    </row>
    <row r="754" ht="15.75" customHeight="1">
      <c r="E754" s="240"/>
      <c r="F754" s="240"/>
    </row>
    <row r="755" ht="15.75" customHeight="1">
      <c r="E755" s="240"/>
      <c r="F755" s="240"/>
    </row>
    <row r="756" ht="15.75" customHeight="1">
      <c r="E756" s="240"/>
      <c r="F756" s="240"/>
    </row>
    <row r="757" ht="15.75" customHeight="1">
      <c r="E757" s="240"/>
      <c r="F757" s="240"/>
    </row>
    <row r="758" ht="15.75" customHeight="1">
      <c r="E758" s="240"/>
      <c r="F758" s="240"/>
    </row>
    <row r="759" ht="15.75" customHeight="1">
      <c r="E759" s="240"/>
      <c r="F759" s="240"/>
    </row>
    <row r="760" ht="15.75" customHeight="1">
      <c r="E760" s="240"/>
      <c r="F760" s="240"/>
    </row>
    <row r="761" ht="15.75" customHeight="1">
      <c r="E761" s="240"/>
      <c r="F761" s="240"/>
    </row>
    <row r="762" ht="15.75" customHeight="1">
      <c r="E762" s="240"/>
      <c r="F762" s="240"/>
    </row>
    <row r="763" ht="15.75" customHeight="1">
      <c r="E763" s="240"/>
      <c r="F763" s="240"/>
    </row>
    <row r="764" ht="15.75" customHeight="1">
      <c r="E764" s="240"/>
      <c r="F764" s="240"/>
    </row>
    <row r="765" ht="15.75" customHeight="1">
      <c r="E765" s="240"/>
      <c r="F765" s="240"/>
    </row>
    <row r="766" ht="15.75" customHeight="1">
      <c r="E766" s="240"/>
      <c r="F766" s="240"/>
    </row>
    <row r="767" ht="15.75" customHeight="1">
      <c r="E767" s="240"/>
      <c r="F767" s="240"/>
    </row>
    <row r="768" ht="15.75" customHeight="1">
      <c r="E768" s="240"/>
      <c r="F768" s="240"/>
    </row>
    <row r="769" ht="15.75" customHeight="1">
      <c r="E769" s="240"/>
      <c r="F769" s="240"/>
    </row>
    <row r="770" ht="15.75" customHeight="1">
      <c r="E770" s="240"/>
      <c r="F770" s="240"/>
    </row>
    <row r="771" ht="15.75" customHeight="1">
      <c r="E771" s="240"/>
      <c r="F771" s="240"/>
    </row>
    <row r="772" ht="15.75" customHeight="1">
      <c r="E772" s="240"/>
      <c r="F772" s="240"/>
    </row>
    <row r="773" ht="15.75" customHeight="1">
      <c r="E773" s="240"/>
      <c r="F773" s="240"/>
    </row>
    <row r="774" ht="15.75" customHeight="1">
      <c r="E774" s="240"/>
      <c r="F774" s="240"/>
    </row>
    <row r="775" ht="15.75" customHeight="1">
      <c r="E775" s="240"/>
      <c r="F775" s="240"/>
    </row>
    <row r="776" ht="15.75" customHeight="1">
      <c r="E776" s="240"/>
      <c r="F776" s="240"/>
    </row>
    <row r="777" ht="15.75" customHeight="1">
      <c r="E777" s="240"/>
      <c r="F777" s="240"/>
    </row>
    <row r="778" ht="15.75" customHeight="1">
      <c r="E778" s="240"/>
      <c r="F778" s="240"/>
    </row>
    <row r="779" ht="15.75" customHeight="1">
      <c r="E779" s="240"/>
      <c r="F779" s="240"/>
    </row>
    <row r="780" ht="15.75" customHeight="1">
      <c r="E780" s="240"/>
      <c r="F780" s="240"/>
    </row>
    <row r="781" ht="15.75" customHeight="1">
      <c r="E781" s="240"/>
      <c r="F781" s="240"/>
    </row>
    <row r="782" ht="15.75" customHeight="1">
      <c r="E782" s="240"/>
      <c r="F782" s="240"/>
    </row>
    <row r="783" ht="15.75" customHeight="1">
      <c r="E783" s="240"/>
      <c r="F783" s="240"/>
    </row>
    <row r="784" ht="15.75" customHeight="1">
      <c r="E784" s="240"/>
      <c r="F784" s="240"/>
    </row>
    <row r="785" ht="15.75" customHeight="1">
      <c r="E785" s="240"/>
      <c r="F785" s="240"/>
    </row>
    <row r="786" ht="15.75" customHeight="1">
      <c r="E786" s="240"/>
      <c r="F786" s="240"/>
    </row>
    <row r="787" ht="15.75" customHeight="1">
      <c r="E787" s="240"/>
      <c r="F787" s="240"/>
    </row>
    <row r="788" ht="15.75" customHeight="1">
      <c r="E788" s="240"/>
      <c r="F788" s="240"/>
    </row>
    <row r="789" ht="15.75" customHeight="1">
      <c r="E789" s="240"/>
      <c r="F789" s="240"/>
    </row>
    <row r="790" ht="15.75" customHeight="1">
      <c r="E790" s="240"/>
      <c r="F790" s="240"/>
    </row>
    <row r="791" ht="15.75" customHeight="1">
      <c r="E791" s="240"/>
      <c r="F791" s="240"/>
    </row>
    <row r="792" ht="15.75" customHeight="1">
      <c r="E792" s="240"/>
      <c r="F792" s="240"/>
    </row>
    <row r="793" ht="15.75" customHeight="1">
      <c r="E793" s="240"/>
      <c r="F793" s="240"/>
    </row>
    <row r="794" ht="15.75" customHeight="1">
      <c r="E794" s="240"/>
      <c r="F794" s="240"/>
    </row>
    <row r="795" ht="15.75" customHeight="1">
      <c r="E795" s="240"/>
      <c r="F795" s="240"/>
    </row>
    <row r="796" ht="15.75" customHeight="1">
      <c r="E796" s="240"/>
      <c r="F796" s="240"/>
    </row>
    <row r="797" ht="15.75" customHeight="1">
      <c r="E797" s="240"/>
      <c r="F797" s="240"/>
    </row>
    <row r="798" ht="15.75" customHeight="1">
      <c r="E798" s="240"/>
      <c r="F798" s="240"/>
    </row>
    <row r="799" ht="15.75" customHeight="1">
      <c r="E799" s="240"/>
      <c r="F799" s="240"/>
    </row>
    <row r="800" ht="15.75" customHeight="1">
      <c r="E800" s="240"/>
      <c r="F800" s="240"/>
    </row>
    <row r="801" ht="15.75" customHeight="1">
      <c r="E801" s="240"/>
      <c r="F801" s="240"/>
    </row>
    <row r="802" ht="15.75" customHeight="1">
      <c r="E802" s="240"/>
      <c r="F802" s="240"/>
    </row>
    <row r="803" ht="15.75" customHeight="1">
      <c r="E803" s="240"/>
      <c r="F803" s="240"/>
    </row>
    <row r="804" ht="15.75" customHeight="1">
      <c r="E804" s="240"/>
      <c r="F804" s="240"/>
    </row>
    <row r="805" ht="15.75" customHeight="1">
      <c r="E805" s="240"/>
      <c r="F805" s="240"/>
    </row>
    <row r="806" ht="15.75" customHeight="1">
      <c r="E806" s="240"/>
      <c r="F806" s="240"/>
    </row>
    <row r="807" ht="15.75" customHeight="1">
      <c r="E807" s="240"/>
      <c r="F807" s="240"/>
    </row>
    <row r="808" ht="15.75" customHeight="1">
      <c r="E808" s="240"/>
      <c r="F808" s="240"/>
    </row>
    <row r="809" ht="15.75" customHeight="1">
      <c r="E809" s="240"/>
      <c r="F809" s="240"/>
    </row>
    <row r="810" ht="15.75" customHeight="1">
      <c r="E810" s="240"/>
      <c r="F810" s="240"/>
    </row>
    <row r="811" ht="15.75" customHeight="1">
      <c r="E811" s="240"/>
      <c r="F811" s="240"/>
    </row>
    <row r="812" ht="15.75" customHeight="1">
      <c r="E812" s="240"/>
      <c r="F812" s="240"/>
    </row>
    <row r="813" ht="15.75" customHeight="1">
      <c r="E813" s="240"/>
      <c r="F813" s="240"/>
    </row>
    <row r="814" ht="15.75" customHeight="1">
      <c r="E814" s="240"/>
      <c r="F814" s="240"/>
    </row>
    <row r="815" ht="15.75" customHeight="1">
      <c r="E815" s="240"/>
      <c r="F815" s="240"/>
    </row>
    <row r="816" ht="15.75" customHeight="1">
      <c r="E816" s="240"/>
      <c r="F816" s="240"/>
    </row>
    <row r="817" ht="15.75" customHeight="1">
      <c r="E817" s="240"/>
      <c r="F817" s="240"/>
    </row>
    <row r="818" ht="15.75" customHeight="1">
      <c r="E818" s="240"/>
      <c r="F818" s="240"/>
    </row>
    <row r="819" ht="15.75" customHeight="1">
      <c r="E819" s="240"/>
      <c r="F819" s="240"/>
    </row>
    <row r="820" ht="15.75" customHeight="1">
      <c r="E820" s="240"/>
      <c r="F820" s="240"/>
    </row>
    <row r="821" ht="15.75" customHeight="1">
      <c r="E821" s="240"/>
      <c r="F821" s="240"/>
    </row>
    <row r="822" ht="15.75" customHeight="1">
      <c r="E822" s="240"/>
      <c r="F822" s="240"/>
    </row>
    <row r="823" ht="15.75" customHeight="1">
      <c r="E823" s="240"/>
      <c r="F823" s="240"/>
    </row>
    <row r="824" ht="15.75" customHeight="1">
      <c r="E824" s="240"/>
      <c r="F824" s="240"/>
    </row>
    <row r="825" ht="15.75" customHeight="1">
      <c r="E825" s="240"/>
      <c r="F825" s="240"/>
    </row>
    <row r="826" ht="15.75" customHeight="1">
      <c r="E826" s="240"/>
      <c r="F826" s="240"/>
    </row>
    <row r="827" ht="15.75" customHeight="1">
      <c r="E827" s="240"/>
      <c r="F827" s="240"/>
    </row>
    <row r="828" ht="15.75" customHeight="1">
      <c r="E828" s="240"/>
      <c r="F828" s="240"/>
    </row>
    <row r="829" ht="15.75" customHeight="1">
      <c r="E829" s="240"/>
      <c r="F829" s="240"/>
    </row>
    <row r="830" ht="15.75" customHeight="1">
      <c r="E830" s="240"/>
      <c r="F830" s="240"/>
    </row>
    <row r="831" ht="15.75" customHeight="1">
      <c r="E831" s="240"/>
      <c r="F831" s="240"/>
    </row>
    <row r="832" ht="15.75" customHeight="1">
      <c r="E832" s="240"/>
      <c r="F832" s="240"/>
    </row>
    <row r="833" ht="15.75" customHeight="1">
      <c r="E833" s="240"/>
      <c r="F833" s="240"/>
    </row>
    <row r="834" ht="15.75" customHeight="1">
      <c r="E834" s="240"/>
      <c r="F834" s="240"/>
    </row>
    <row r="835" ht="15.75" customHeight="1">
      <c r="E835" s="240"/>
      <c r="F835" s="240"/>
    </row>
    <row r="836" ht="15.75" customHeight="1">
      <c r="E836" s="240"/>
      <c r="F836" s="240"/>
    </row>
    <row r="837" ht="15.75" customHeight="1">
      <c r="E837" s="240"/>
      <c r="F837" s="240"/>
    </row>
    <row r="838" ht="15.75" customHeight="1">
      <c r="E838" s="240"/>
      <c r="F838" s="240"/>
    </row>
    <row r="839" ht="15.75" customHeight="1">
      <c r="E839" s="240"/>
      <c r="F839" s="240"/>
    </row>
    <row r="840" ht="15.75" customHeight="1">
      <c r="E840" s="240"/>
      <c r="F840" s="240"/>
    </row>
    <row r="841" ht="15.75" customHeight="1">
      <c r="E841" s="240"/>
      <c r="F841" s="240"/>
    </row>
    <row r="842" ht="15.75" customHeight="1">
      <c r="E842" s="240"/>
      <c r="F842" s="240"/>
    </row>
    <row r="843" ht="15.75" customHeight="1">
      <c r="E843" s="240"/>
      <c r="F843" s="240"/>
    </row>
    <row r="844" ht="15.75" customHeight="1">
      <c r="E844" s="240"/>
      <c r="F844" s="240"/>
    </row>
    <row r="845" ht="15.75" customHeight="1">
      <c r="E845" s="240"/>
      <c r="F845" s="240"/>
    </row>
    <row r="846" ht="15.75" customHeight="1">
      <c r="E846" s="240"/>
      <c r="F846" s="240"/>
    </row>
    <row r="847" ht="15.75" customHeight="1">
      <c r="E847" s="240"/>
      <c r="F847" s="240"/>
    </row>
    <row r="848" ht="15.75" customHeight="1">
      <c r="E848" s="240"/>
      <c r="F848" s="240"/>
    </row>
    <row r="849" ht="15.75" customHeight="1">
      <c r="E849" s="240"/>
      <c r="F849" s="240"/>
    </row>
    <row r="850" ht="15.75" customHeight="1">
      <c r="E850" s="240"/>
      <c r="F850" s="240"/>
    </row>
    <row r="851" ht="15.75" customHeight="1">
      <c r="E851" s="240"/>
      <c r="F851" s="240"/>
    </row>
    <row r="852" ht="15.75" customHeight="1">
      <c r="E852" s="240"/>
      <c r="F852" s="240"/>
    </row>
    <row r="853" ht="15.75" customHeight="1">
      <c r="E853" s="240"/>
      <c r="F853" s="240"/>
    </row>
    <row r="854" ht="15.75" customHeight="1">
      <c r="E854" s="240"/>
      <c r="F854" s="240"/>
    </row>
    <row r="855" ht="15.75" customHeight="1">
      <c r="E855" s="240"/>
      <c r="F855" s="240"/>
    </row>
    <row r="856" ht="15.75" customHeight="1">
      <c r="E856" s="240"/>
      <c r="F856" s="240"/>
    </row>
    <row r="857" ht="15.75" customHeight="1">
      <c r="E857" s="240"/>
      <c r="F857" s="240"/>
    </row>
    <row r="858" ht="15.75" customHeight="1">
      <c r="E858" s="240"/>
      <c r="F858" s="240"/>
    </row>
    <row r="859" ht="15.75" customHeight="1">
      <c r="E859" s="240"/>
      <c r="F859" s="240"/>
    </row>
    <row r="860" ht="15.75" customHeight="1">
      <c r="E860" s="240"/>
      <c r="F860" s="240"/>
    </row>
    <row r="861" ht="15.75" customHeight="1">
      <c r="E861" s="240"/>
      <c r="F861" s="240"/>
    </row>
    <row r="862" ht="15.75" customHeight="1">
      <c r="E862" s="240"/>
      <c r="F862" s="240"/>
    </row>
    <row r="863" ht="15.75" customHeight="1">
      <c r="E863" s="240"/>
      <c r="F863" s="240"/>
    </row>
    <row r="864" ht="15.75" customHeight="1">
      <c r="E864" s="240"/>
      <c r="F864" s="240"/>
    </row>
    <row r="865" ht="15.75" customHeight="1">
      <c r="E865" s="240"/>
      <c r="F865" s="240"/>
    </row>
    <row r="866" ht="15.75" customHeight="1">
      <c r="E866" s="240"/>
      <c r="F866" s="240"/>
    </row>
    <row r="867" ht="15.75" customHeight="1">
      <c r="E867" s="240"/>
      <c r="F867" s="240"/>
    </row>
    <row r="868" ht="15.75" customHeight="1">
      <c r="E868" s="240"/>
      <c r="F868" s="240"/>
    </row>
    <row r="869" ht="15.75" customHeight="1">
      <c r="E869" s="240"/>
      <c r="F869" s="240"/>
    </row>
    <row r="870" ht="15.75" customHeight="1">
      <c r="E870" s="240"/>
      <c r="F870" s="240"/>
    </row>
    <row r="871" ht="15.75" customHeight="1">
      <c r="E871" s="240"/>
      <c r="F871" s="240"/>
    </row>
    <row r="872" ht="15.75" customHeight="1">
      <c r="E872" s="240"/>
      <c r="F872" s="240"/>
    </row>
    <row r="873" ht="15.75" customHeight="1">
      <c r="E873" s="240"/>
      <c r="F873" s="240"/>
    </row>
    <row r="874" ht="15.75" customHeight="1">
      <c r="E874" s="240"/>
      <c r="F874" s="240"/>
    </row>
    <row r="875" ht="15.75" customHeight="1">
      <c r="E875" s="240"/>
      <c r="F875" s="240"/>
    </row>
    <row r="876" ht="15.75" customHeight="1">
      <c r="E876" s="240"/>
      <c r="F876" s="240"/>
    </row>
    <row r="877" ht="15.75" customHeight="1">
      <c r="E877" s="240"/>
      <c r="F877" s="240"/>
    </row>
    <row r="878" ht="15.75" customHeight="1">
      <c r="E878" s="240"/>
      <c r="F878" s="240"/>
    </row>
    <row r="879" ht="15.75" customHeight="1">
      <c r="E879" s="240"/>
      <c r="F879" s="240"/>
    </row>
    <row r="880" ht="15.75" customHeight="1">
      <c r="E880" s="240"/>
      <c r="F880" s="240"/>
    </row>
    <row r="881" ht="15.75" customHeight="1">
      <c r="E881" s="240"/>
      <c r="F881" s="240"/>
    </row>
    <row r="882" ht="15.75" customHeight="1">
      <c r="E882" s="240"/>
      <c r="F882" s="240"/>
    </row>
    <row r="883" ht="15.75" customHeight="1">
      <c r="E883" s="240"/>
      <c r="F883" s="240"/>
    </row>
    <row r="884" ht="15.75" customHeight="1">
      <c r="E884" s="240"/>
      <c r="F884" s="240"/>
    </row>
    <row r="885" ht="15.75" customHeight="1">
      <c r="E885" s="240"/>
      <c r="F885" s="240"/>
    </row>
    <row r="886" ht="15.75" customHeight="1">
      <c r="E886" s="240"/>
      <c r="F886" s="240"/>
    </row>
    <row r="887" ht="15.75" customHeight="1">
      <c r="E887" s="240"/>
      <c r="F887" s="240"/>
    </row>
    <row r="888" ht="15.75" customHeight="1">
      <c r="E888" s="240"/>
      <c r="F888" s="240"/>
    </row>
    <row r="889" ht="15.75" customHeight="1">
      <c r="E889" s="240"/>
      <c r="F889" s="240"/>
    </row>
    <row r="890" ht="15.75" customHeight="1">
      <c r="E890" s="240"/>
      <c r="F890" s="240"/>
    </row>
    <row r="891" ht="15.75" customHeight="1">
      <c r="E891" s="240"/>
      <c r="F891" s="240"/>
    </row>
    <row r="892" ht="15.75" customHeight="1">
      <c r="E892" s="240"/>
      <c r="F892" s="240"/>
    </row>
    <row r="893" ht="15.75" customHeight="1">
      <c r="E893" s="240"/>
      <c r="F893" s="240"/>
    </row>
    <row r="894" ht="15.75" customHeight="1">
      <c r="E894" s="240"/>
      <c r="F894" s="240"/>
    </row>
    <row r="895" ht="15.75" customHeight="1">
      <c r="E895" s="240"/>
      <c r="F895" s="240"/>
    </row>
    <row r="896" ht="15.75" customHeight="1">
      <c r="E896" s="240"/>
      <c r="F896" s="240"/>
    </row>
    <row r="897" ht="15.75" customHeight="1">
      <c r="E897" s="240"/>
      <c r="F897" s="240"/>
    </row>
    <row r="898" ht="15.75" customHeight="1">
      <c r="E898" s="240"/>
      <c r="F898" s="240"/>
    </row>
    <row r="899" ht="15.75" customHeight="1">
      <c r="E899" s="240"/>
      <c r="F899" s="240"/>
    </row>
    <row r="900" ht="15.75" customHeight="1">
      <c r="E900" s="240"/>
      <c r="F900" s="240"/>
    </row>
    <row r="901" ht="15.75" customHeight="1">
      <c r="E901" s="240"/>
      <c r="F901" s="240"/>
    </row>
    <row r="902" ht="15.75" customHeight="1">
      <c r="E902" s="240"/>
      <c r="F902" s="240"/>
    </row>
    <row r="903" ht="15.75" customHeight="1">
      <c r="E903" s="240"/>
      <c r="F903" s="240"/>
    </row>
    <row r="904" ht="15.75" customHeight="1">
      <c r="E904" s="240"/>
      <c r="F904" s="240"/>
    </row>
    <row r="905" ht="15.75" customHeight="1">
      <c r="E905" s="240"/>
      <c r="F905" s="240"/>
    </row>
    <row r="906" ht="15.75" customHeight="1">
      <c r="E906" s="240"/>
      <c r="F906" s="240"/>
    </row>
    <row r="907" ht="15.75" customHeight="1">
      <c r="E907" s="240"/>
      <c r="F907" s="240"/>
    </row>
    <row r="908" ht="15.75" customHeight="1">
      <c r="E908" s="240"/>
      <c r="F908" s="240"/>
    </row>
    <row r="909" ht="15.75" customHeight="1">
      <c r="E909" s="240"/>
      <c r="F909" s="240"/>
    </row>
    <row r="910" ht="15.75" customHeight="1">
      <c r="E910" s="240"/>
      <c r="F910" s="240"/>
    </row>
    <row r="911" ht="15.75" customHeight="1">
      <c r="E911" s="240"/>
      <c r="F911" s="240"/>
    </row>
    <row r="912" ht="15.75" customHeight="1">
      <c r="E912" s="240"/>
      <c r="F912" s="240"/>
    </row>
    <row r="913" ht="15.75" customHeight="1">
      <c r="E913" s="240"/>
      <c r="F913" s="240"/>
    </row>
    <row r="914" ht="15.75" customHeight="1">
      <c r="E914" s="240"/>
      <c r="F914" s="240"/>
    </row>
    <row r="915" ht="15.75" customHeight="1">
      <c r="E915" s="240"/>
      <c r="F915" s="240"/>
    </row>
    <row r="916" ht="15.75" customHeight="1">
      <c r="E916" s="240"/>
      <c r="F916" s="240"/>
    </row>
    <row r="917" ht="15.75" customHeight="1">
      <c r="E917" s="240"/>
      <c r="F917" s="240"/>
    </row>
    <row r="918" ht="15.75" customHeight="1">
      <c r="E918" s="240"/>
      <c r="F918" s="240"/>
    </row>
    <row r="919" ht="15.75" customHeight="1">
      <c r="E919" s="240"/>
      <c r="F919" s="240"/>
    </row>
    <row r="920" ht="15.75" customHeight="1">
      <c r="E920" s="240"/>
      <c r="F920" s="240"/>
    </row>
    <row r="921" ht="15.75" customHeight="1">
      <c r="E921" s="240"/>
      <c r="F921" s="240"/>
    </row>
    <row r="922" ht="15.75" customHeight="1">
      <c r="E922" s="240"/>
      <c r="F922" s="240"/>
    </row>
    <row r="923" ht="15.75" customHeight="1">
      <c r="E923" s="240"/>
      <c r="F923" s="240"/>
    </row>
    <row r="924" ht="15.75" customHeight="1">
      <c r="E924" s="240"/>
      <c r="F924" s="240"/>
    </row>
    <row r="925" ht="15.75" customHeight="1">
      <c r="E925" s="240"/>
      <c r="F925" s="240"/>
    </row>
    <row r="926" ht="15.75" customHeight="1">
      <c r="E926" s="240"/>
      <c r="F926" s="240"/>
    </row>
    <row r="927" ht="15.75" customHeight="1">
      <c r="E927" s="240"/>
      <c r="F927" s="240"/>
    </row>
    <row r="928" ht="15.75" customHeight="1">
      <c r="E928" s="240"/>
      <c r="F928" s="240"/>
    </row>
    <row r="929" ht="15.75" customHeight="1">
      <c r="E929" s="240"/>
      <c r="F929" s="240"/>
    </row>
    <row r="930" ht="15.75" customHeight="1">
      <c r="E930" s="240"/>
      <c r="F930" s="240"/>
    </row>
    <row r="931" ht="15.75" customHeight="1">
      <c r="E931" s="240"/>
      <c r="F931" s="240"/>
    </row>
    <row r="932" ht="15.75" customHeight="1">
      <c r="E932" s="240"/>
      <c r="F932" s="240"/>
    </row>
    <row r="933" ht="15.75" customHeight="1">
      <c r="E933" s="240"/>
      <c r="F933" s="240"/>
    </row>
    <row r="934" ht="15.75" customHeight="1">
      <c r="E934" s="240"/>
      <c r="F934" s="240"/>
    </row>
    <row r="935" ht="15.75" customHeight="1">
      <c r="E935" s="240"/>
      <c r="F935" s="240"/>
    </row>
    <row r="936" ht="15.75" customHeight="1">
      <c r="E936" s="240"/>
      <c r="F936" s="240"/>
    </row>
    <row r="937" ht="15.75" customHeight="1">
      <c r="E937" s="240"/>
      <c r="F937" s="240"/>
    </row>
    <row r="938" ht="15.75" customHeight="1">
      <c r="E938" s="240"/>
      <c r="F938" s="240"/>
    </row>
    <row r="939" ht="15.75" customHeight="1">
      <c r="E939" s="240"/>
      <c r="F939" s="240"/>
    </row>
    <row r="940" ht="15.75" customHeight="1">
      <c r="E940" s="240"/>
      <c r="F940" s="240"/>
    </row>
    <row r="941" ht="15.75" customHeight="1">
      <c r="E941" s="240"/>
      <c r="F941" s="240"/>
    </row>
    <row r="942" ht="15.75" customHeight="1">
      <c r="E942" s="240"/>
      <c r="F942" s="240"/>
    </row>
    <row r="943" ht="15.75" customHeight="1">
      <c r="E943" s="240"/>
      <c r="F943" s="240"/>
    </row>
    <row r="944" ht="15.75" customHeight="1">
      <c r="E944" s="240"/>
      <c r="F944" s="240"/>
    </row>
    <row r="945" ht="15.75" customHeight="1">
      <c r="E945" s="240"/>
      <c r="F945" s="240"/>
    </row>
    <row r="946" ht="15.75" customHeight="1">
      <c r="E946" s="240"/>
      <c r="F946" s="240"/>
    </row>
    <row r="947" ht="15.75" customHeight="1">
      <c r="E947" s="240"/>
      <c r="F947" s="240"/>
    </row>
    <row r="948" ht="15.75" customHeight="1">
      <c r="E948" s="240"/>
      <c r="F948" s="240"/>
    </row>
    <row r="949" ht="15.75" customHeight="1">
      <c r="E949" s="240"/>
      <c r="F949" s="240"/>
    </row>
    <row r="950" ht="15.75" customHeight="1">
      <c r="E950" s="240"/>
      <c r="F950" s="240"/>
    </row>
    <row r="951" ht="15.75" customHeight="1">
      <c r="E951" s="240"/>
      <c r="F951" s="240"/>
    </row>
    <row r="952" ht="15.75" customHeight="1">
      <c r="E952" s="240"/>
      <c r="F952" s="240"/>
    </row>
    <row r="953" ht="15.75" customHeight="1">
      <c r="E953" s="240"/>
      <c r="F953" s="240"/>
    </row>
    <row r="954" ht="15.75" customHeight="1">
      <c r="E954" s="240"/>
      <c r="F954" s="240"/>
    </row>
    <row r="955" ht="15.75" customHeight="1">
      <c r="E955" s="240"/>
      <c r="F955" s="240"/>
    </row>
    <row r="956" ht="15.75" customHeight="1">
      <c r="E956" s="240"/>
      <c r="F956" s="240"/>
    </row>
    <row r="957" ht="15.75" customHeight="1">
      <c r="E957" s="240"/>
      <c r="F957" s="240"/>
    </row>
    <row r="958" ht="15.75" customHeight="1">
      <c r="E958" s="240"/>
      <c r="F958" s="240"/>
    </row>
    <row r="959" ht="15.75" customHeight="1">
      <c r="E959" s="240"/>
      <c r="F959" s="240"/>
    </row>
    <row r="960" ht="15.75" customHeight="1">
      <c r="E960" s="240"/>
      <c r="F960" s="240"/>
    </row>
    <row r="961" ht="15.75" customHeight="1">
      <c r="E961" s="240"/>
      <c r="F961" s="240"/>
    </row>
    <row r="962" ht="15.75" customHeight="1">
      <c r="E962" s="240"/>
      <c r="F962" s="240"/>
    </row>
    <row r="963" ht="15.75" customHeight="1">
      <c r="E963" s="240"/>
      <c r="F963" s="240"/>
    </row>
    <row r="964" ht="15.75" customHeight="1">
      <c r="E964" s="240"/>
      <c r="F964" s="240"/>
    </row>
    <row r="965" ht="15.75" customHeight="1">
      <c r="E965" s="240"/>
      <c r="F965" s="240"/>
    </row>
    <row r="966" ht="15.75" customHeight="1">
      <c r="E966" s="240"/>
      <c r="F966" s="240"/>
    </row>
    <row r="967" ht="15.75" customHeight="1">
      <c r="E967" s="240"/>
      <c r="F967" s="240"/>
    </row>
    <row r="968" ht="15.75" customHeight="1">
      <c r="E968" s="240"/>
      <c r="F968" s="240"/>
    </row>
    <row r="969" ht="15.75" customHeight="1">
      <c r="E969" s="240"/>
      <c r="F969" s="240"/>
    </row>
    <row r="970" ht="15.75" customHeight="1">
      <c r="E970" s="240"/>
      <c r="F970" s="240"/>
    </row>
    <row r="971" ht="15.75" customHeight="1">
      <c r="E971" s="240"/>
      <c r="F971" s="240"/>
    </row>
    <row r="972" ht="15.75" customHeight="1">
      <c r="E972" s="240"/>
      <c r="F972" s="240"/>
    </row>
    <row r="973" ht="15.75" customHeight="1">
      <c r="E973" s="240"/>
      <c r="F973" s="240"/>
    </row>
    <row r="974" ht="15.75" customHeight="1">
      <c r="E974" s="240"/>
      <c r="F974" s="240"/>
    </row>
    <row r="975" ht="15.75" customHeight="1">
      <c r="E975" s="240"/>
      <c r="F975" s="240"/>
    </row>
    <row r="976" ht="15.75" customHeight="1">
      <c r="E976" s="240"/>
      <c r="F976" s="240"/>
    </row>
    <row r="977" ht="15.75" customHeight="1">
      <c r="E977" s="240"/>
      <c r="F977" s="240"/>
    </row>
    <row r="978" ht="15.75" customHeight="1">
      <c r="E978" s="240"/>
      <c r="F978" s="240"/>
    </row>
    <row r="979" ht="15.75" customHeight="1">
      <c r="E979" s="240"/>
      <c r="F979" s="240"/>
    </row>
    <row r="980" ht="15.75" customHeight="1">
      <c r="E980" s="240"/>
      <c r="F980" s="240"/>
    </row>
    <row r="981" ht="15.75" customHeight="1">
      <c r="E981" s="240"/>
      <c r="F981" s="240"/>
    </row>
    <row r="982" ht="15.75" customHeight="1">
      <c r="E982" s="240"/>
      <c r="F982" s="240"/>
    </row>
    <row r="983" ht="15.75" customHeight="1">
      <c r="E983" s="240"/>
      <c r="F983" s="240"/>
    </row>
    <row r="984" ht="15.75" customHeight="1">
      <c r="E984" s="240"/>
      <c r="F984" s="240"/>
    </row>
    <row r="985" ht="15.75" customHeight="1">
      <c r="E985" s="240"/>
      <c r="F985" s="240"/>
    </row>
    <row r="986" ht="15.75" customHeight="1">
      <c r="E986" s="240"/>
      <c r="F986" s="240"/>
    </row>
    <row r="987" ht="15.75" customHeight="1">
      <c r="E987" s="240"/>
      <c r="F987" s="240"/>
    </row>
    <row r="988" ht="15.75" customHeight="1">
      <c r="E988" s="240"/>
      <c r="F988" s="240"/>
    </row>
    <row r="989" ht="15.75" customHeight="1">
      <c r="E989" s="240"/>
      <c r="F989" s="240"/>
    </row>
    <row r="990" ht="15.75" customHeight="1">
      <c r="E990" s="240"/>
      <c r="F990" s="240"/>
    </row>
    <row r="991" ht="15.75" customHeight="1">
      <c r="E991" s="240"/>
      <c r="F991" s="240"/>
    </row>
    <row r="992" ht="15.75" customHeight="1">
      <c r="E992" s="240"/>
      <c r="F992" s="240"/>
    </row>
    <row r="993" ht="15.75" customHeight="1">
      <c r="E993" s="240"/>
      <c r="F993" s="240"/>
    </row>
    <row r="994" ht="15.75" customHeight="1">
      <c r="E994" s="240"/>
      <c r="F994" s="240"/>
    </row>
    <row r="995" ht="15.75" customHeight="1">
      <c r="E995" s="240"/>
      <c r="F995" s="240"/>
    </row>
    <row r="996" ht="15.75" customHeight="1">
      <c r="E996" s="240"/>
      <c r="F996" s="240"/>
    </row>
    <row r="997" ht="15.75" customHeight="1">
      <c r="E997" s="240"/>
      <c r="F997" s="240"/>
    </row>
    <row r="998" ht="15.75" customHeight="1">
      <c r="E998" s="240"/>
      <c r="F998" s="240"/>
    </row>
    <row r="999" ht="15.75" customHeight="1">
      <c r="E999" s="240"/>
      <c r="F999" s="240"/>
    </row>
    <row r="1000" ht="15.75" customHeight="1">
      <c r="E1000" s="240"/>
      <c r="F1000" s="240"/>
    </row>
  </sheetData>
  <mergeCells count="14">
    <mergeCell ref="H15:H27"/>
    <mergeCell ref="I15:I27"/>
    <mergeCell ref="G31:G34"/>
    <mergeCell ref="H31:H34"/>
    <mergeCell ref="I31:I34"/>
    <mergeCell ref="J31:J34"/>
    <mergeCell ref="A3:A14"/>
    <mergeCell ref="G3:G14"/>
    <mergeCell ref="H3:H14"/>
    <mergeCell ref="I3:I14"/>
    <mergeCell ref="J3:J14"/>
    <mergeCell ref="A15:A27"/>
    <mergeCell ref="G15:G27"/>
    <mergeCell ref="J15:J27"/>
  </mergeCells>
  <printOptions/>
  <pageMargins bottom="1.0" footer="0.0" header="0.0" left="0.75" right="0.75" top="1.0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B3" s="7" t="s">
        <v>797</v>
      </c>
      <c r="C3" s="8"/>
      <c r="D3" s="197"/>
      <c r="E3" s="8"/>
      <c r="F3" s="198"/>
      <c r="G3" s="10" t="str">
        <f>SUM(F4:F18)</f>
        <v>#REF!</v>
      </c>
      <c r="H3" s="11"/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 t="s">
        <v>9</v>
      </c>
      <c r="E4" s="17" t="str">
        <f t="shared" ref="E4:E13" si="1">VLOOKUP(B4,'[3]GROCERY LIST'!C2:H409,6,0)</f>
        <v>#REF!</v>
      </c>
      <c r="F4" s="188" t="str">
        <f t="shared" ref="F4:F18" si="2">E4*C4</f>
        <v>#REF!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/>
      <c r="C5" s="17"/>
      <c r="D5" s="130" t="s">
        <v>9</v>
      </c>
      <c r="E5" s="17" t="str">
        <f t="shared" si="1"/>
        <v>#REF!</v>
      </c>
      <c r="F5" s="188" t="str">
        <f t="shared" si="2"/>
        <v>#REF!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/>
      <c r="C6" s="17"/>
      <c r="D6" s="130" t="s">
        <v>9</v>
      </c>
      <c r="E6" s="17" t="str">
        <f t="shared" si="1"/>
        <v>#REF!</v>
      </c>
      <c r="F6" s="188" t="str">
        <f t="shared" si="2"/>
        <v>#REF!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/>
      <c r="C7" s="17"/>
      <c r="D7" s="130" t="s">
        <v>9</v>
      </c>
      <c r="E7" s="17" t="str">
        <f t="shared" si="1"/>
        <v>#REF!</v>
      </c>
      <c r="F7" s="188" t="str">
        <f t="shared" si="2"/>
        <v>#REF!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/>
      <c r="C8" s="17"/>
      <c r="D8" s="130" t="s">
        <v>9</v>
      </c>
      <c r="E8" s="17" t="str">
        <f t="shared" si="1"/>
        <v>#REF!</v>
      </c>
      <c r="F8" s="188" t="str">
        <f t="shared" si="2"/>
        <v>#REF!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/>
      <c r="C9" s="17"/>
      <c r="D9" s="130" t="s">
        <v>9</v>
      </c>
      <c r="E9" s="17" t="str">
        <f t="shared" si="1"/>
        <v>#REF!</v>
      </c>
      <c r="F9" s="188" t="str">
        <f t="shared" si="2"/>
        <v>#REF!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/>
      <c r="C10" s="17"/>
      <c r="D10" s="130" t="s">
        <v>9</v>
      </c>
      <c r="E10" s="17" t="str">
        <f t="shared" si="1"/>
        <v>#REF!</v>
      </c>
      <c r="F10" s="188" t="str">
        <f t="shared" si="2"/>
        <v>#REF!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/>
      <c r="C11" s="17"/>
      <c r="D11" s="130" t="s">
        <v>9</v>
      </c>
      <c r="E11" s="17" t="str">
        <f t="shared" si="1"/>
        <v>#REF!</v>
      </c>
      <c r="F11" s="188" t="str">
        <f t="shared" si="2"/>
        <v>#REF!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/>
      <c r="C12" s="17"/>
      <c r="D12" s="130" t="s">
        <v>9</v>
      </c>
      <c r="E12" s="17" t="str">
        <f t="shared" si="1"/>
        <v>#REF!</v>
      </c>
      <c r="F12" s="188" t="str">
        <f t="shared" si="2"/>
        <v>#REF!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/>
      <c r="C13" s="17"/>
      <c r="D13" s="130" t="s">
        <v>9</v>
      </c>
      <c r="E13" s="17" t="str">
        <f t="shared" si="1"/>
        <v>#REF!</v>
      </c>
      <c r="F13" s="188" t="str">
        <f t="shared" si="2"/>
        <v>#REF!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17"/>
      <c r="D14" s="130" t="s">
        <v>9</v>
      </c>
      <c r="E14" s="17" t="str">
        <f t="shared" ref="E14:E16" si="3">VLOOKUP(B14,'[3]GROCERY LIST'!C5:H412,6,0)</f>
        <v>#REF!</v>
      </c>
      <c r="F14" s="188" t="str">
        <f t="shared" si="2"/>
        <v>#REF!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/>
      <c r="C15" s="17"/>
      <c r="D15" s="130" t="s">
        <v>9</v>
      </c>
      <c r="E15" s="17" t="str">
        <f t="shared" si="3"/>
        <v>#REF!</v>
      </c>
      <c r="F15" s="188" t="str">
        <f t="shared" si="2"/>
        <v>#REF!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/>
      <c r="C16" s="17"/>
      <c r="D16" s="130" t="s">
        <v>9</v>
      </c>
      <c r="E16" s="17" t="str">
        <f t="shared" si="3"/>
        <v>#REF!</v>
      </c>
      <c r="F16" s="188" t="str">
        <f t="shared" si="2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/>
      <c r="C17" s="17"/>
      <c r="D17" s="130" t="s">
        <v>9</v>
      </c>
      <c r="E17" s="17" t="str">
        <f t="shared" ref="E17:E18" si="4">VLOOKUP(B17,'[3]GROCERY LIST'!C3:H410,6,0)</f>
        <v>#REF!</v>
      </c>
      <c r="F17" s="188" t="str">
        <f t="shared" si="2"/>
        <v>#REF!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17"/>
      <c r="D18" s="130" t="s">
        <v>9</v>
      </c>
      <c r="E18" s="17" t="str">
        <f t="shared" si="4"/>
        <v>#REF!</v>
      </c>
      <c r="F18" s="188" t="str">
        <f t="shared" si="2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3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00" t="s">
        <v>944</v>
      </c>
      <c r="B20" s="7" t="s">
        <v>814</v>
      </c>
      <c r="C20" s="8"/>
      <c r="D20" s="197"/>
      <c r="E20" s="8"/>
      <c r="F20" s="198"/>
      <c r="G20" s="10" t="str">
        <f>SUM(F22:F31)</f>
        <v>#REF!</v>
      </c>
      <c r="H20" s="11">
        <f>SUM(C22:C31)</f>
        <v>0</v>
      </c>
      <c r="I20" s="40" t="str">
        <f>G20/H20</f>
        <v>#REF!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32"/>
      <c r="C21" s="17"/>
      <c r="D21" s="130"/>
      <c r="E21" s="17"/>
      <c r="F21" s="18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32"/>
      <c r="C22" s="17"/>
      <c r="D22" s="130" t="s">
        <v>9</v>
      </c>
      <c r="E22" s="17"/>
      <c r="F22" s="188"/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32"/>
      <c r="C23" s="17"/>
      <c r="D23" s="130" t="s">
        <v>9</v>
      </c>
      <c r="E23" s="17" t="str">
        <f t="shared" ref="E23:E31" si="5">VLOOKUP(B23,'[3]GROCERY LIST'!C10:H416,6,0)</f>
        <v>#REF!</v>
      </c>
      <c r="F23" s="188" t="str">
        <f t="shared" ref="F23:F31" si="6">E23*C23</f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32"/>
      <c r="C24" s="17"/>
      <c r="D24" s="130" t="s">
        <v>9</v>
      </c>
      <c r="E24" s="17" t="str">
        <f t="shared" si="5"/>
        <v>#REF!</v>
      </c>
      <c r="F24" s="188" t="str">
        <f t="shared" si="6"/>
        <v>#REF!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2"/>
      <c r="C25" s="17"/>
      <c r="D25" s="130" t="s">
        <v>9</v>
      </c>
      <c r="E25" s="17" t="str">
        <f t="shared" si="5"/>
        <v>#REF!</v>
      </c>
      <c r="F25" s="188" t="str">
        <f t="shared" si="6"/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32"/>
      <c r="C26" s="17"/>
      <c r="D26" s="130" t="s">
        <v>9</v>
      </c>
      <c r="E26" s="17" t="str">
        <f t="shared" si="5"/>
        <v>#REF!</v>
      </c>
      <c r="F26" s="188" t="str">
        <f t="shared" si="6"/>
        <v>#REF!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2"/>
      <c r="C27" s="17"/>
      <c r="D27" s="130" t="s">
        <v>9</v>
      </c>
      <c r="E27" s="17" t="str">
        <f t="shared" si="5"/>
        <v>#REF!</v>
      </c>
      <c r="F27" s="188" t="str">
        <f t="shared" si="6"/>
        <v>#REF!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2"/>
      <c r="C28" s="17"/>
      <c r="D28" s="130" t="s">
        <v>9</v>
      </c>
      <c r="E28" s="17" t="str">
        <f t="shared" si="5"/>
        <v>#REF!</v>
      </c>
      <c r="F28" s="188" t="str">
        <f t="shared" si="6"/>
        <v>#REF!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30"/>
      <c r="C29" s="17"/>
      <c r="D29" s="130" t="s">
        <v>9</v>
      </c>
      <c r="E29" s="17" t="str">
        <f t="shared" si="5"/>
        <v>#REF!</v>
      </c>
      <c r="F29" s="188" t="str">
        <f t="shared" si="6"/>
        <v>#REF!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30"/>
      <c r="C30" s="17"/>
      <c r="D30" s="130" t="s">
        <v>9</v>
      </c>
      <c r="E30" s="17" t="str">
        <f t="shared" si="5"/>
        <v>#REF!</v>
      </c>
      <c r="F30" s="188" t="str">
        <f t="shared" si="6"/>
        <v>#REF!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30"/>
      <c r="C31" s="17"/>
      <c r="D31" s="130" t="s">
        <v>9</v>
      </c>
      <c r="E31" s="17" t="str">
        <f t="shared" si="5"/>
        <v>#REF!</v>
      </c>
      <c r="F31" s="188" t="str">
        <f t="shared" si="6"/>
        <v>#REF!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0"/>
      <c r="B32" s="21"/>
      <c r="C32" s="23"/>
      <c r="D32" s="131"/>
      <c r="E32" s="23"/>
      <c r="F32" s="199"/>
      <c r="G32" s="20"/>
      <c r="H32" s="20"/>
      <c r="I32" s="20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6" t="s">
        <v>945</v>
      </c>
      <c r="B33" s="7" t="s">
        <v>826</v>
      </c>
      <c r="C33" s="8"/>
      <c r="D33" s="8"/>
      <c r="E33" s="17"/>
      <c r="F33" s="9"/>
      <c r="G33" s="10" t="str">
        <f>SUM(F35:F40)</f>
        <v>#REF!</v>
      </c>
      <c r="H33" s="11">
        <v>5.0</v>
      </c>
      <c r="I33" s="40" t="str">
        <f>G33/H33</f>
        <v>#REF!</v>
      </c>
      <c r="J33" s="13" t="s">
        <v>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5"/>
      <c r="C34" s="17"/>
      <c r="D34" s="17"/>
      <c r="E34" s="17" t="str">
        <f t="shared" ref="E34:E40" si="7">VLOOKUP(B34,'[3]GROCERY LIST'!C21:H427,6,0)</f>
        <v>#REF!</v>
      </c>
      <c r="F34" s="18"/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2"/>
      <c r="C35" s="17"/>
      <c r="D35" s="17" t="s">
        <v>9</v>
      </c>
      <c r="E35" s="17" t="str">
        <f t="shared" si="7"/>
        <v>#REF!</v>
      </c>
      <c r="F35" s="18" t="str">
        <f t="shared" ref="F35:F40" si="8">E35*C35</f>
        <v>#REF!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2"/>
      <c r="C36" s="17"/>
      <c r="D36" s="17" t="s">
        <v>9</v>
      </c>
      <c r="E36" s="17" t="str">
        <f t="shared" si="7"/>
        <v>#REF!</v>
      </c>
      <c r="F36" s="18" t="str">
        <f t="shared" si="8"/>
        <v>#REF!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2"/>
      <c r="C37" s="17"/>
      <c r="D37" s="17" t="s">
        <v>9</v>
      </c>
      <c r="E37" s="17" t="str">
        <f t="shared" si="7"/>
        <v>#REF!</v>
      </c>
      <c r="F37" s="18" t="str">
        <f t="shared" si="8"/>
        <v>#REF!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2"/>
      <c r="C38" s="17"/>
      <c r="D38" s="17" t="s">
        <v>9</v>
      </c>
      <c r="E38" s="17" t="str">
        <f t="shared" si="7"/>
        <v>#REF!</v>
      </c>
      <c r="F38" s="18" t="str">
        <f t="shared" si="8"/>
        <v>#REF!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4"/>
      <c r="B39" s="2"/>
      <c r="C39" s="17"/>
      <c r="D39" s="17" t="s">
        <v>9</v>
      </c>
      <c r="E39" s="17" t="str">
        <f t="shared" si="7"/>
        <v>#REF!</v>
      </c>
      <c r="F39" s="18" t="str">
        <f t="shared" si="8"/>
        <v>#REF!</v>
      </c>
      <c r="G39" s="14"/>
      <c r="H39" s="14"/>
      <c r="I39" s="1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4"/>
      <c r="B40" s="2"/>
      <c r="C40" s="17"/>
      <c r="D40" s="17" t="s">
        <v>9</v>
      </c>
      <c r="E40" s="17" t="str">
        <f t="shared" si="7"/>
        <v>#REF!</v>
      </c>
      <c r="F40" s="18" t="str">
        <f t="shared" si="8"/>
        <v>#REF!</v>
      </c>
      <c r="G40" s="14"/>
      <c r="H40" s="14"/>
      <c r="I40" s="1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0"/>
      <c r="B41" s="21"/>
      <c r="C41" s="23"/>
      <c r="D41" s="23"/>
      <c r="E41" s="23"/>
      <c r="F41" s="24"/>
      <c r="G41" s="20"/>
      <c r="H41" s="20"/>
      <c r="I41" s="20"/>
      <c r="J41" s="2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133"/>
      <c r="C42" s="3"/>
      <c r="D42" s="3"/>
      <c r="E42" s="3"/>
      <c r="F42" s="1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55"/>
      <c r="B44" s="56"/>
      <c r="C44" s="57" t="s">
        <v>0</v>
      </c>
      <c r="D44" s="57" t="s">
        <v>1</v>
      </c>
      <c r="E44" s="57" t="s">
        <v>2</v>
      </c>
      <c r="F44" s="58" t="s">
        <v>3</v>
      </c>
      <c r="G44" s="59" t="s">
        <v>4</v>
      </c>
      <c r="H44" s="60" t="s">
        <v>79</v>
      </c>
      <c r="I44" s="61" t="s">
        <v>80</v>
      </c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5.75" customHeight="1">
      <c r="A45" s="157"/>
      <c r="B45" s="63"/>
      <c r="C45" s="64"/>
      <c r="D45" s="64"/>
      <c r="E45" s="64"/>
      <c r="F45" s="65"/>
      <c r="G45" s="66">
        <f>SUM(F46:F50)</f>
        <v>6000</v>
      </c>
      <c r="H45" s="67">
        <v>0.3</v>
      </c>
      <c r="I45" s="68">
        <f>(G45/H45)</f>
        <v>20000</v>
      </c>
      <c r="J45" s="68">
        <f>I45*1.05</f>
        <v>21000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/>
      <c r="C46" s="64">
        <v>0.2</v>
      </c>
      <c r="D46" s="64" t="s">
        <v>9</v>
      </c>
      <c r="E46" s="64">
        <v>30000.0</v>
      </c>
      <c r="F46" s="73">
        <f t="shared" ref="F46:F50" si="9">E46*C46</f>
        <v>6000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/>
      <c r="C47" s="64"/>
      <c r="D47" s="64" t="s">
        <v>9</v>
      </c>
      <c r="E47" s="72">
        <v>80000.0</v>
      </c>
      <c r="F47" s="73">
        <f t="shared" si="9"/>
        <v>0</v>
      </c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/>
      <c r="C48" s="64"/>
      <c r="D48" s="64" t="s">
        <v>9</v>
      </c>
      <c r="E48" s="72">
        <v>115000.0</v>
      </c>
      <c r="F48" s="73">
        <f t="shared" si="9"/>
        <v>0</v>
      </c>
      <c r="G48" s="70"/>
      <c r="H48" s="70"/>
      <c r="I48" s="71"/>
      <c r="J48" s="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 t="s">
        <v>9</v>
      </c>
      <c r="E49" s="72">
        <v>35000.0</v>
      </c>
      <c r="F49" s="73">
        <f t="shared" si="9"/>
        <v>0</v>
      </c>
      <c r="G49" s="70"/>
      <c r="H49" s="70"/>
      <c r="I49" s="71"/>
      <c r="J49" s="7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/>
      <c r="C50" s="64"/>
      <c r="D50" s="64" t="s">
        <v>9</v>
      </c>
      <c r="E50" s="72">
        <v>80000.0</v>
      </c>
      <c r="F50" s="73">
        <f t="shared" si="9"/>
        <v>0</v>
      </c>
      <c r="G50" s="70"/>
      <c r="H50" s="70"/>
      <c r="I50" s="71"/>
      <c r="J50" s="7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74"/>
      <c r="C51" s="75"/>
      <c r="D51" s="75"/>
      <c r="E51" s="75"/>
      <c r="F51" s="76"/>
      <c r="G51" s="77"/>
      <c r="H51" s="77"/>
      <c r="I51" s="78"/>
      <c r="J51" s="7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192"/>
      <c r="C52" s="193"/>
      <c r="D52" s="193"/>
      <c r="E52" s="193"/>
      <c r="F52" s="19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55"/>
      <c r="B53" s="56"/>
      <c r="C53" s="57" t="s">
        <v>0</v>
      </c>
      <c r="D53" s="57" t="s">
        <v>1</v>
      </c>
      <c r="E53" s="57" t="s">
        <v>2</v>
      </c>
      <c r="F53" s="58" t="s">
        <v>3</v>
      </c>
      <c r="G53" s="59" t="s">
        <v>4</v>
      </c>
      <c r="H53" s="60" t="s">
        <v>79</v>
      </c>
      <c r="I53" s="61" t="s">
        <v>80</v>
      </c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5.75" customHeight="1">
      <c r="A54" s="157"/>
      <c r="B54" s="63"/>
      <c r="C54" s="64"/>
      <c r="D54" s="64"/>
      <c r="E54" s="64"/>
      <c r="F54" s="65"/>
      <c r="G54" s="66">
        <f>SUM(F56:F61)</f>
        <v>0</v>
      </c>
      <c r="H54" s="67">
        <v>0.2</v>
      </c>
      <c r="I54" s="68">
        <f>(G54/H54)</f>
        <v>0</v>
      </c>
      <c r="J54" s="68">
        <f>I54*1.05</f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/>
      <c r="C55" s="64"/>
      <c r="D55" s="64"/>
      <c r="E55" s="64"/>
      <c r="F55" s="65"/>
      <c r="G55" s="70"/>
      <c r="H55" s="70"/>
      <c r="I55" s="71"/>
      <c r="J55" s="7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/>
      <c r="C56" s="64"/>
      <c r="D56" s="64" t="s">
        <v>9</v>
      </c>
      <c r="E56" s="72"/>
      <c r="F56" s="73">
        <f t="shared" ref="F56:F60" si="10">E56*C56</f>
        <v>0</v>
      </c>
      <c r="G56" s="70"/>
      <c r="H56" s="70"/>
      <c r="I56" s="71"/>
      <c r="J56" s="7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/>
      <c r="C57" s="64"/>
      <c r="D57" s="64" t="s">
        <v>9</v>
      </c>
      <c r="E57" s="72"/>
      <c r="F57" s="73">
        <f t="shared" si="10"/>
        <v>0</v>
      </c>
      <c r="G57" s="70"/>
      <c r="H57" s="70"/>
      <c r="I57" s="71"/>
      <c r="J57" s="7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/>
      <c r="C58" s="64"/>
      <c r="D58" s="64" t="s">
        <v>9</v>
      </c>
      <c r="E58" s="72"/>
      <c r="F58" s="73">
        <f t="shared" si="10"/>
        <v>0</v>
      </c>
      <c r="G58" s="70"/>
      <c r="H58" s="70"/>
      <c r="I58" s="71"/>
      <c r="J58" s="7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/>
      <c r="C59" s="64"/>
      <c r="D59" s="64" t="s">
        <v>9</v>
      </c>
      <c r="E59" s="72"/>
      <c r="F59" s="73">
        <f t="shared" si="10"/>
        <v>0</v>
      </c>
      <c r="G59" s="70"/>
      <c r="H59" s="70"/>
      <c r="I59" s="71"/>
      <c r="J59" s="7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9"/>
      <c r="C60" s="64"/>
      <c r="D60" s="64" t="s">
        <v>9</v>
      </c>
      <c r="E60" s="72"/>
      <c r="F60" s="73">
        <f t="shared" si="10"/>
        <v>0</v>
      </c>
      <c r="G60" s="70"/>
      <c r="H60" s="70"/>
      <c r="I60" s="71"/>
      <c r="J60" s="7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69"/>
      <c r="C61" s="64"/>
      <c r="D61" s="64"/>
      <c r="E61" s="72"/>
      <c r="F61" s="73"/>
      <c r="G61" s="70"/>
      <c r="H61" s="70"/>
      <c r="I61" s="71"/>
      <c r="J61" s="7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57"/>
      <c r="B62" s="74"/>
      <c r="C62" s="75"/>
      <c r="D62" s="75"/>
      <c r="E62" s="75"/>
      <c r="F62" s="76"/>
      <c r="G62" s="77"/>
      <c r="H62" s="77"/>
      <c r="I62" s="78"/>
      <c r="J62" s="7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57"/>
      <c r="B63" s="192"/>
      <c r="C63" s="193"/>
      <c r="D63" s="193"/>
      <c r="E63" s="193"/>
      <c r="F63" s="19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57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57"/>
      <c r="B65" s="56"/>
      <c r="C65" s="57" t="s">
        <v>805</v>
      </c>
      <c r="D65" s="57" t="s">
        <v>1</v>
      </c>
      <c r="E65" s="59" t="s">
        <v>806</v>
      </c>
      <c r="F65" s="58" t="s">
        <v>3</v>
      </c>
      <c r="G65" s="57" t="s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57"/>
      <c r="B66" s="63" t="str">
        <f>B45</f>
        <v/>
      </c>
      <c r="C66" s="64"/>
      <c r="D66" s="64"/>
      <c r="E66" s="195">
        <v>80.0</v>
      </c>
      <c r="F66" s="65"/>
      <c r="G66" s="6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57"/>
      <c r="B67" s="69"/>
      <c r="C67" s="64"/>
      <c r="D67" s="64"/>
      <c r="E67" s="70"/>
      <c r="F67" s="65"/>
      <c r="G67" s="6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57"/>
      <c r="B68" s="69" t="s">
        <v>807</v>
      </c>
      <c r="C68" s="64">
        <v>0.02</v>
      </c>
      <c r="D68" s="64" t="s">
        <v>9</v>
      </c>
      <c r="E68" s="70"/>
      <c r="F68" s="65">
        <f>C68*E66</f>
        <v>1.6</v>
      </c>
      <c r="G68" s="64" t="s">
        <v>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57"/>
      <c r="B69" s="69" t="s">
        <v>808</v>
      </c>
      <c r="C69" s="64">
        <v>0.01</v>
      </c>
      <c r="D69" s="64" t="s">
        <v>9</v>
      </c>
      <c r="E69" s="70"/>
      <c r="F69" s="65">
        <f>C69*E66</f>
        <v>0.8</v>
      </c>
      <c r="G69" s="64" t="s">
        <v>9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57"/>
      <c r="B70" s="69" t="s">
        <v>809</v>
      </c>
      <c r="C70" s="64">
        <v>0.02</v>
      </c>
      <c r="D70" s="64" t="s">
        <v>9</v>
      </c>
      <c r="E70" s="70"/>
      <c r="F70" s="65">
        <f>C70*E66</f>
        <v>1.6</v>
      </c>
      <c r="G70" s="64" t="s">
        <v>9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57"/>
      <c r="B71" s="69" t="s">
        <v>810</v>
      </c>
      <c r="C71" s="64">
        <v>0.01</v>
      </c>
      <c r="D71" s="64" t="s">
        <v>9</v>
      </c>
      <c r="E71" s="70"/>
      <c r="F71" s="65">
        <f>C71*E66</f>
        <v>0.8</v>
      </c>
      <c r="G71" s="64" t="s">
        <v>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57"/>
      <c r="B72" s="69" t="s">
        <v>29</v>
      </c>
      <c r="C72" s="64">
        <v>0.002</v>
      </c>
      <c r="D72" s="64" t="s">
        <v>9</v>
      </c>
      <c r="E72" s="70"/>
      <c r="F72" s="65">
        <f>C72*E66</f>
        <v>0.16</v>
      </c>
      <c r="G72" s="64" t="s">
        <v>9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57"/>
      <c r="B73" s="69"/>
      <c r="C73" s="64"/>
      <c r="D73" s="64"/>
      <c r="E73" s="70"/>
      <c r="F73" s="196"/>
      <c r="G73" s="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57"/>
      <c r="B74" s="74"/>
      <c r="C74" s="75"/>
      <c r="D74" s="75"/>
      <c r="E74" s="77"/>
      <c r="F74" s="76"/>
      <c r="G74" s="7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/>
    <row r="76" ht="15.75" customHeight="1"/>
    <row r="77" ht="15.75" customHeight="1"/>
    <row r="78" ht="15.75" customHeight="1"/>
    <row r="79" ht="15.75" customHeight="1">
      <c r="F79" s="2" t="s">
        <v>811</v>
      </c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20:A32"/>
    <mergeCell ref="A33:A41"/>
    <mergeCell ref="A3:A19"/>
    <mergeCell ref="G3:G19"/>
    <mergeCell ref="H3:H19"/>
    <mergeCell ref="I3:I19"/>
    <mergeCell ref="J3:J19"/>
    <mergeCell ref="G20:G32"/>
    <mergeCell ref="J20:J32"/>
    <mergeCell ref="H45:H51"/>
    <mergeCell ref="I45:I51"/>
    <mergeCell ref="G54:G62"/>
    <mergeCell ref="H54:H62"/>
    <mergeCell ref="I54:I62"/>
    <mergeCell ref="J54:J62"/>
    <mergeCell ref="E66:E74"/>
    <mergeCell ref="H20:H32"/>
    <mergeCell ref="I20:I32"/>
    <mergeCell ref="G33:G41"/>
    <mergeCell ref="H33:H41"/>
    <mergeCell ref="I33:I41"/>
    <mergeCell ref="J33:J41"/>
    <mergeCell ref="G45:G51"/>
    <mergeCell ref="J45:J51"/>
  </mergeCell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0.44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0.89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231"/>
      <c r="F1" s="231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232" t="s">
        <v>2</v>
      </c>
      <c r="F2" s="232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988</v>
      </c>
      <c r="B3" s="7" t="s">
        <v>797</v>
      </c>
      <c r="C3" s="8"/>
      <c r="D3" s="197"/>
      <c r="E3" s="233"/>
      <c r="F3" s="246"/>
      <c r="G3" s="10">
        <f>SUM(F4:F6)</f>
        <v>375000</v>
      </c>
      <c r="H3" s="11">
        <v>1.5</v>
      </c>
      <c r="I3" s="40">
        <f>G3/H3</f>
        <v>250000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227"/>
      <c r="F4" s="247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989</v>
      </c>
      <c r="C5" s="17">
        <v>3.0</v>
      </c>
      <c r="D5" s="130" t="s">
        <v>9</v>
      </c>
      <c r="E5" s="227">
        <v>125000.0</v>
      </c>
      <c r="F5" s="247">
        <f>E5*C5</f>
        <v>375000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/>
      <c r="C6" s="17"/>
      <c r="D6" s="130"/>
      <c r="E6" s="227"/>
      <c r="F6" s="247"/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0"/>
      <c r="B7" s="21"/>
      <c r="C7" s="23"/>
      <c r="D7" s="131"/>
      <c r="E7" s="234"/>
      <c r="F7" s="248"/>
      <c r="G7" s="20"/>
      <c r="H7" s="20"/>
      <c r="I7" s="20"/>
      <c r="J7" s="2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00" t="s">
        <v>990</v>
      </c>
      <c r="B8" s="7" t="s">
        <v>814</v>
      </c>
      <c r="C8" s="8"/>
      <c r="D8" s="197"/>
      <c r="E8" s="233"/>
      <c r="F8" s="246"/>
      <c r="G8" s="10">
        <f>SUM(F10:F15)</f>
        <v>398800</v>
      </c>
      <c r="H8" s="11">
        <v>1.3</v>
      </c>
      <c r="I8" s="40">
        <f>G8/H8</f>
        <v>306769.2308</v>
      </c>
      <c r="J8" s="13" t="s">
        <v>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32"/>
      <c r="C9" s="17"/>
      <c r="D9" s="130"/>
      <c r="E9" s="227"/>
      <c r="F9" s="247"/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15" t="s">
        <v>13</v>
      </c>
      <c r="C10" s="17">
        <v>0.4</v>
      </c>
      <c r="D10" s="130" t="s">
        <v>9</v>
      </c>
      <c r="E10" s="227">
        <v>13000.0</v>
      </c>
      <c r="F10" s="247">
        <f t="shared" ref="F10:F15" si="1">E10*C10</f>
        <v>5200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15" t="s">
        <v>152</v>
      </c>
      <c r="C11" s="17">
        <v>0.25</v>
      </c>
      <c r="D11" s="130" t="s">
        <v>9</v>
      </c>
      <c r="E11" s="227">
        <v>69000.0</v>
      </c>
      <c r="F11" s="247">
        <f t="shared" si="1"/>
        <v>17250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15" t="s">
        <v>219</v>
      </c>
      <c r="C12" s="17">
        <v>0.01</v>
      </c>
      <c r="D12" s="130" t="s">
        <v>9</v>
      </c>
      <c r="E12" s="228">
        <v>35000.0</v>
      </c>
      <c r="F12" s="247">
        <f t="shared" si="1"/>
        <v>350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15" t="s">
        <v>87</v>
      </c>
      <c r="C13" s="17">
        <v>0.01</v>
      </c>
      <c r="D13" s="130" t="s">
        <v>9</v>
      </c>
      <c r="E13" s="227">
        <v>50000.0</v>
      </c>
      <c r="F13" s="247">
        <f t="shared" si="1"/>
        <v>500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15" t="s">
        <v>991</v>
      </c>
      <c r="C14" s="17">
        <v>0.01</v>
      </c>
      <c r="D14" s="130" t="s">
        <v>9</v>
      </c>
      <c r="E14" s="227">
        <v>50000.0</v>
      </c>
      <c r="F14" s="247">
        <f t="shared" si="1"/>
        <v>500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07" t="s">
        <v>992</v>
      </c>
      <c r="C15" s="17">
        <v>1.5</v>
      </c>
      <c r="D15" s="130" t="s">
        <v>9</v>
      </c>
      <c r="E15" s="227">
        <f>I3</f>
        <v>250000</v>
      </c>
      <c r="F15" s="247">
        <f t="shared" si="1"/>
        <v>375000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0"/>
      <c r="B16" s="21"/>
      <c r="C16" s="23"/>
      <c r="D16" s="131"/>
      <c r="E16" s="234"/>
      <c r="F16" s="248"/>
      <c r="G16" s="20"/>
      <c r="H16" s="20"/>
      <c r="I16" s="20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6" t="s">
        <v>993</v>
      </c>
      <c r="B17" s="7" t="s">
        <v>826</v>
      </c>
      <c r="C17" s="8"/>
      <c r="D17" s="8"/>
      <c r="E17" s="227"/>
      <c r="F17" s="233"/>
      <c r="G17" s="10">
        <f>SUM(F19:F24)</f>
        <v>20250</v>
      </c>
      <c r="H17" s="11">
        <f>SUM(C19:C24)</f>
        <v>0.29</v>
      </c>
      <c r="I17" s="40">
        <f>G17/H17</f>
        <v>69827.58621</v>
      </c>
      <c r="J17" s="13" t="s">
        <v>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15"/>
      <c r="C18" s="17"/>
      <c r="D18" s="17"/>
      <c r="E18" s="227"/>
      <c r="F18" s="227"/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2" t="s">
        <v>87</v>
      </c>
      <c r="C19" s="17">
        <v>0.05</v>
      </c>
      <c r="D19" s="17" t="s">
        <v>9</v>
      </c>
      <c r="E19" s="227">
        <v>50000.0</v>
      </c>
      <c r="F19" s="227">
        <f t="shared" ref="F19:F24" si="2">E19*C19</f>
        <v>2500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2" t="s">
        <v>994</v>
      </c>
      <c r="C20" s="17">
        <v>0.03</v>
      </c>
      <c r="D20" s="17" t="s">
        <v>9</v>
      </c>
      <c r="E20" s="227">
        <v>75000.0</v>
      </c>
      <c r="F20" s="227">
        <f t="shared" si="2"/>
        <v>2250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2" t="s">
        <v>124</v>
      </c>
      <c r="C21" s="17">
        <v>0.1</v>
      </c>
      <c r="D21" s="17" t="s">
        <v>9</v>
      </c>
      <c r="E21" s="227">
        <v>100000.0</v>
      </c>
      <c r="F21" s="227">
        <f t="shared" si="2"/>
        <v>10000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" t="s">
        <v>995</v>
      </c>
      <c r="C22" s="17">
        <v>0.05</v>
      </c>
      <c r="D22" s="17" t="s">
        <v>9</v>
      </c>
      <c r="E22" s="227">
        <v>80000.0</v>
      </c>
      <c r="F22" s="227">
        <f t="shared" si="2"/>
        <v>4000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" t="s">
        <v>996</v>
      </c>
      <c r="C23" s="17">
        <v>0.03</v>
      </c>
      <c r="D23" s="17" t="s">
        <v>9</v>
      </c>
      <c r="E23" s="227">
        <v>45000.0</v>
      </c>
      <c r="F23" s="227">
        <f t="shared" si="2"/>
        <v>1350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2" t="s">
        <v>11</v>
      </c>
      <c r="C24" s="17">
        <v>0.03</v>
      </c>
      <c r="D24" s="17" t="s">
        <v>9</v>
      </c>
      <c r="E24" s="227">
        <v>5000.0</v>
      </c>
      <c r="F24" s="227">
        <f t="shared" si="2"/>
        <v>150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0"/>
      <c r="B25" s="21"/>
      <c r="C25" s="23"/>
      <c r="D25" s="23"/>
      <c r="E25" s="234"/>
      <c r="F25" s="234"/>
      <c r="G25" s="20"/>
      <c r="H25" s="20"/>
      <c r="I25" s="20"/>
      <c r="J25" s="2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133"/>
      <c r="C26" s="3"/>
      <c r="D26" s="3"/>
      <c r="E26" s="231"/>
      <c r="F26" s="23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7"/>
      <c r="B27" s="2"/>
      <c r="C27" s="3"/>
      <c r="D27" s="3"/>
      <c r="E27" s="231"/>
      <c r="F27" s="231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55"/>
      <c r="B28" s="56"/>
      <c r="C28" s="57" t="s">
        <v>0</v>
      </c>
      <c r="D28" s="57" t="s">
        <v>1</v>
      </c>
      <c r="E28" s="235" t="s">
        <v>2</v>
      </c>
      <c r="F28" s="249" t="s">
        <v>3</v>
      </c>
      <c r="G28" s="59" t="s">
        <v>4</v>
      </c>
      <c r="H28" s="60" t="s">
        <v>79</v>
      </c>
      <c r="I28" s="61" t="s">
        <v>80</v>
      </c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5.75" customHeight="1">
      <c r="A29" s="157"/>
      <c r="B29" s="63"/>
      <c r="C29" s="64"/>
      <c r="D29" s="64"/>
      <c r="E29" s="236"/>
      <c r="F29" s="250"/>
      <c r="G29" s="66">
        <f>SUM(F30:F32)</f>
        <v>27436.36605</v>
      </c>
      <c r="H29" s="67">
        <v>0.3</v>
      </c>
      <c r="I29" s="68">
        <f>(G29/H29)</f>
        <v>91454.55349</v>
      </c>
      <c r="J29" s="68">
        <f>I29*1.05</f>
        <v>96027.28117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57"/>
      <c r="B30" s="69" t="str">
        <f>A8</f>
        <v>CURE BONITO</v>
      </c>
      <c r="C30" s="64">
        <v>0.08</v>
      </c>
      <c r="D30" s="64" t="s">
        <v>9</v>
      </c>
      <c r="E30" s="236">
        <f>I8</f>
        <v>306769.2308</v>
      </c>
      <c r="F30" s="250">
        <f t="shared" ref="F30:F32" si="3">E30*C30</f>
        <v>24541.53846</v>
      </c>
      <c r="G30" s="70"/>
      <c r="H30" s="70"/>
      <c r="I30" s="71"/>
      <c r="J30" s="7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57"/>
      <c r="B31" s="69" t="str">
        <f>A17</f>
        <v>PEANUTS-FISHSAUCE VINAIGRETTE</v>
      </c>
      <c r="C31" s="64">
        <v>0.03</v>
      </c>
      <c r="D31" s="64" t="s">
        <v>9</v>
      </c>
      <c r="E31" s="236">
        <f>I17</f>
        <v>69827.58621</v>
      </c>
      <c r="F31" s="250">
        <f t="shared" si="3"/>
        <v>2094.827586</v>
      </c>
      <c r="G31" s="70"/>
      <c r="H31" s="70"/>
      <c r="I31" s="71"/>
      <c r="J31" s="7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57"/>
      <c r="B32" s="69" t="s">
        <v>997</v>
      </c>
      <c r="C32" s="64">
        <v>0.01</v>
      </c>
      <c r="D32" s="64" t="s">
        <v>9</v>
      </c>
      <c r="E32" s="236">
        <v>80000.0</v>
      </c>
      <c r="F32" s="250">
        <f t="shared" si="3"/>
        <v>800</v>
      </c>
      <c r="G32" s="70"/>
      <c r="H32" s="70"/>
      <c r="I32" s="71"/>
      <c r="J32" s="7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57"/>
      <c r="B33" s="74"/>
      <c r="C33" s="75"/>
      <c r="D33" s="75"/>
      <c r="E33" s="237"/>
      <c r="F33" s="251"/>
      <c r="G33" s="77"/>
      <c r="H33" s="77"/>
      <c r="I33" s="78"/>
      <c r="J33" s="7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57"/>
      <c r="B34" s="192"/>
      <c r="C34" s="193"/>
      <c r="D34" s="193"/>
      <c r="E34" s="238"/>
      <c r="F34" s="25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55"/>
      <c r="B35" s="56"/>
      <c r="C35" s="57" t="s">
        <v>0</v>
      </c>
      <c r="D35" s="57" t="s">
        <v>1</v>
      </c>
      <c r="E35" s="235" t="s">
        <v>2</v>
      </c>
      <c r="F35" s="249" t="s">
        <v>3</v>
      </c>
      <c r="G35" s="59" t="s">
        <v>4</v>
      </c>
      <c r="H35" s="60" t="s">
        <v>79</v>
      </c>
      <c r="I35" s="61" t="s">
        <v>80</v>
      </c>
      <c r="J35" s="61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ht="15.75" customHeight="1">
      <c r="A36" s="157"/>
      <c r="B36" s="63"/>
      <c r="C36" s="64"/>
      <c r="D36" s="64"/>
      <c r="E36" s="236"/>
      <c r="F36" s="250"/>
      <c r="G36" s="66">
        <f>SUM(F38:F43)</f>
        <v>0</v>
      </c>
      <c r="H36" s="67">
        <v>0.2</v>
      </c>
      <c r="I36" s="68">
        <f>(G36/H36)</f>
        <v>0</v>
      </c>
      <c r="J36" s="68">
        <f>I36*1.05</f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69"/>
      <c r="C37" s="64"/>
      <c r="D37" s="64"/>
      <c r="E37" s="236"/>
      <c r="F37" s="250"/>
      <c r="G37" s="70"/>
      <c r="H37" s="70"/>
      <c r="I37" s="71"/>
      <c r="J37" s="7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57"/>
      <c r="B38" s="69"/>
      <c r="C38" s="64"/>
      <c r="D38" s="64" t="s">
        <v>9</v>
      </c>
      <c r="E38" s="236"/>
      <c r="F38" s="250">
        <f t="shared" ref="F38:F42" si="4">E38*C38</f>
        <v>0</v>
      </c>
      <c r="G38" s="70"/>
      <c r="H38" s="70"/>
      <c r="I38" s="71"/>
      <c r="J38" s="7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57"/>
      <c r="B39" s="69"/>
      <c r="C39" s="64"/>
      <c r="D39" s="64" t="s">
        <v>9</v>
      </c>
      <c r="E39" s="236"/>
      <c r="F39" s="250">
        <f t="shared" si="4"/>
        <v>0</v>
      </c>
      <c r="G39" s="70"/>
      <c r="H39" s="70"/>
      <c r="I39" s="71"/>
      <c r="J39" s="7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69"/>
      <c r="C40" s="64"/>
      <c r="D40" s="64" t="s">
        <v>9</v>
      </c>
      <c r="E40" s="236"/>
      <c r="F40" s="250">
        <f t="shared" si="4"/>
        <v>0</v>
      </c>
      <c r="G40" s="70"/>
      <c r="H40" s="70"/>
      <c r="I40" s="71"/>
      <c r="J40" s="7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69"/>
      <c r="C41" s="64"/>
      <c r="D41" s="64" t="s">
        <v>9</v>
      </c>
      <c r="E41" s="236"/>
      <c r="F41" s="250">
        <f t="shared" si="4"/>
        <v>0</v>
      </c>
      <c r="G41" s="70"/>
      <c r="H41" s="70"/>
      <c r="I41" s="71"/>
      <c r="J41" s="7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69"/>
      <c r="C42" s="64"/>
      <c r="D42" s="64" t="s">
        <v>9</v>
      </c>
      <c r="E42" s="236"/>
      <c r="F42" s="250">
        <f t="shared" si="4"/>
        <v>0</v>
      </c>
      <c r="G42" s="70"/>
      <c r="H42" s="70"/>
      <c r="I42" s="71"/>
      <c r="J42" s="7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69"/>
      <c r="C43" s="64"/>
      <c r="D43" s="64"/>
      <c r="E43" s="236"/>
      <c r="F43" s="250"/>
      <c r="G43" s="70"/>
      <c r="H43" s="70"/>
      <c r="I43" s="71"/>
      <c r="J43" s="7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74"/>
      <c r="C44" s="75"/>
      <c r="D44" s="75"/>
      <c r="E44" s="237"/>
      <c r="F44" s="251"/>
      <c r="G44" s="77"/>
      <c r="H44" s="77"/>
      <c r="I44" s="78"/>
      <c r="J44" s="7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192"/>
      <c r="C45" s="193"/>
      <c r="D45" s="193"/>
      <c r="E45" s="238"/>
      <c r="F45" s="25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2"/>
      <c r="C46" s="3"/>
      <c r="D46" s="3"/>
      <c r="E46" s="231"/>
      <c r="F46" s="231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56"/>
      <c r="C47" s="57" t="s">
        <v>805</v>
      </c>
      <c r="D47" s="57" t="s">
        <v>1</v>
      </c>
      <c r="E47" s="239" t="s">
        <v>806</v>
      </c>
      <c r="F47" s="249" t="s">
        <v>3</v>
      </c>
      <c r="G47" s="57" t="s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3" t="str">
        <f>B29</f>
        <v/>
      </c>
      <c r="C48" s="64"/>
      <c r="D48" s="64"/>
      <c r="E48" s="219">
        <v>80.0</v>
      </c>
      <c r="F48" s="250"/>
      <c r="G48" s="6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/>
      <c r="E49" s="70"/>
      <c r="F49" s="250"/>
      <c r="G49" s="6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 t="s">
        <v>807</v>
      </c>
      <c r="C50" s="64">
        <v>0.02</v>
      </c>
      <c r="D50" s="64" t="s">
        <v>9</v>
      </c>
      <c r="E50" s="70"/>
      <c r="F50" s="250">
        <f>C50*E48</f>
        <v>1.6</v>
      </c>
      <c r="G50" s="64" t="s">
        <v>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69" t="s">
        <v>808</v>
      </c>
      <c r="C51" s="64">
        <v>0.01</v>
      </c>
      <c r="D51" s="64" t="s">
        <v>9</v>
      </c>
      <c r="E51" s="70"/>
      <c r="F51" s="250">
        <f>C51*E48</f>
        <v>0.8</v>
      </c>
      <c r="G51" s="64" t="s">
        <v>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69" t="s">
        <v>809</v>
      </c>
      <c r="C52" s="64">
        <v>0.02</v>
      </c>
      <c r="D52" s="64" t="s">
        <v>9</v>
      </c>
      <c r="E52" s="70"/>
      <c r="F52" s="250">
        <f>C52*E48</f>
        <v>1.6</v>
      </c>
      <c r="G52" s="64" t="s">
        <v>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69" t="s">
        <v>810</v>
      </c>
      <c r="C53" s="64">
        <v>0.01</v>
      </c>
      <c r="D53" s="64" t="s">
        <v>9</v>
      </c>
      <c r="E53" s="70"/>
      <c r="F53" s="250">
        <f>C53*E48</f>
        <v>0.8</v>
      </c>
      <c r="G53" s="64" t="s">
        <v>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69" t="s">
        <v>29</v>
      </c>
      <c r="C54" s="64">
        <v>0.002</v>
      </c>
      <c r="D54" s="64" t="s">
        <v>9</v>
      </c>
      <c r="E54" s="70"/>
      <c r="F54" s="250">
        <f>C54*E48</f>
        <v>0.16</v>
      </c>
      <c r="G54" s="64" t="s">
        <v>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/>
      <c r="C55" s="64"/>
      <c r="D55" s="64"/>
      <c r="E55" s="70"/>
      <c r="F55" s="253"/>
      <c r="G55" s="6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74"/>
      <c r="C56" s="75"/>
      <c r="D56" s="75"/>
      <c r="E56" s="77"/>
      <c r="F56" s="251"/>
      <c r="G56" s="7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E57" s="240"/>
      <c r="F57" s="240"/>
    </row>
    <row r="58" ht="15.75" customHeight="1">
      <c r="E58" s="240"/>
      <c r="F58" s="240"/>
    </row>
    <row r="59" ht="15.75" customHeight="1">
      <c r="E59" s="240"/>
      <c r="F59" s="240"/>
    </row>
    <row r="60" ht="15.75" customHeight="1">
      <c r="E60" s="240"/>
      <c r="F60" s="240"/>
    </row>
    <row r="61" ht="15.75" customHeight="1">
      <c r="E61" s="240"/>
      <c r="F61" s="240" t="s">
        <v>811</v>
      </c>
    </row>
    <row r="62" ht="15.75" customHeight="1">
      <c r="E62" s="240"/>
      <c r="F62" s="240"/>
    </row>
    <row r="63" ht="15.75" customHeight="1">
      <c r="E63" s="240"/>
      <c r="F63" s="240"/>
    </row>
    <row r="64" ht="15.75" customHeight="1">
      <c r="E64" s="240"/>
      <c r="F64" s="240"/>
    </row>
    <row r="65" ht="15.75" customHeight="1">
      <c r="E65" s="240"/>
      <c r="F65" s="240"/>
    </row>
    <row r="66" ht="15.75" customHeight="1">
      <c r="E66" s="240"/>
      <c r="F66" s="240"/>
    </row>
    <row r="67" ht="15.75" customHeight="1">
      <c r="E67" s="240"/>
      <c r="F67" s="240"/>
    </row>
    <row r="68" ht="15.75" customHeight="1">
      <c r="E68" s="240"/>
      <c r="F68" s="240"/>
    </row>
    <row r="69" ht="15.75" customHeight="1">
      <c r="E69" s="240"/>
      <c r="F69" s="240"/>
    </row>
    <row r="70" ht="15.75" customHeight="1">
      <c r="E70" s="240"/>
      <c r="F70" s="240"/>
    </row>
    <row r="71" ht="15.75" customHeight="1">
      <c r="E71" s="240"/>
      <c r="F71" s="240"/>
    </row>
    <row r="72" ht="15.75" customHeight="1">
      <c r="E72" s="240"/>
      <c r="F72" s="240"/>
    </row>
    <row r="73" ht="15.75" customHeight="1">
      <c r="E73" s="240"/>
      <c r="F73" s="240"/>
    </row>
    <row r="74" ht="15.75" customHeight="1">
      <c r="E74" s="240"/>
      <c r="F74" s="240"/>
    </row>
    <row r="75" ht="15.75" customHeight="1">
      <c r="E75" s="240"/>
      <c r="F75" s="240"/>
    </row>
    <row r="76" ht="15.75" customHeight="1">
      <c r="E76" s="240"/>
      <c r="F76" s="240"/>
    </row>
    <row r="77" ht="15.75" customHeight="1">
      <c r="E77" s="240"/>
      <c r="F77" s="240"/>
    </row>
    <row r="78" ht="15.75" customHeight="1">
      <c r="E78" s="240"/>
      <c r="F78" s="240"/>
    </row>
    <row r="79" ht="15.75" customHeight="1">
      <c r="E79" s="240"/>
      <c r="F79" s="240"/>
    </row>
    <row r="80" ht="15.75" customHeight="1">
      <c r="E80" s="240"/>
      <c r="F80" s="240"/>
    </row>
    <row r="81" ht="15.75" customHeight="1">
      <c r="E81" s="240"/>
      <c r="F81" s="240"/>
    </row>
    <row r="82" ht="15.75" customHeight="1">
      <c r="E82" s="240"/>
      <c r="F82" s="240"/>
    </row>
    <row r="83" ht="15.75" customHeight="1">
      <c r="E83" s="240"/>
      <c r="F83" s="240"/>
    </row>
    <row r="84" ht="15.75" customHeight="1">
      <c r="E84" s="240"/>
      <c r="F84" s="240"/>
    </row>
    <row r="85" ht="15.75" customHeight="1">
      <c r="E85" s="240"/>
      <c r="F85" s="240"/>
    </row>
    <row r="86" ht="15.75" customHeight="1">
      <c r="E86" s="240"/>
      <c r="F86" s="240"/>
    </row>
    <row r="87" ht="15.75" customHeight="1">
      <c r="E87" s="240"/>
      <c r="F87" s="240"/>
    </row>
    <row r="88" ht="15.75" customHeight="1">
      <c r="E88" s="240"/>
      <c r="F88" s="240"/>
    </row>
    <row r="89" ht="15.75" customHeight="1">
      <c r="E89" s="240"/>
      <c r="F89" s="240"/>
    </row>
    <row r="90" ht="15.75" customHeight="1">
      <c r="E90" s="240"/>
      <c r="F90" s="240"/>
    </row>
    <row r="91" ht="15.75" customHeight="1">
      <c r="E91" s="240"/>
      <c r="F91" s="240"/>
    </row>
    <row r="92" ht="15.75" customHeight="1">
      <c r="E92" s="240"/>
      <c r="F92" s="240"/>
    </row>
    <row r="93" ht="15.75" customHeight="1">
      <c r="E93" s="240"/>
      <c r="F93" s="240"/>
    </row>
    <row r="94" ht="15.75" customHeight="1">
      <c r="E94" s="240"/>
      <c r="F94" s="240"/>
    </row>
    <row r="95" ht="15.75" customHeight="1">
      <c r="E95" s="240"/>
      <c r="F95" s="240"/>
    </row>
    <row r="96" ht="15.75" customHeight="1">
      <c r="E96" s="240"/>
      <c r="F96" s="240"/>
    </row>
    <row r="97" ht="15.75" customHeight="1">
      <c r="E97" s="240"/>
      <c r="F97" s="240"/>
    </row>
    <row r="98" ht="15.75" customHeight="1">
      <c r="E98" s="240"/>
      <c r="F98" s="240"/>
    </row>
    <row r="99" ht="15.75" customHeight="1">
      <c r="E99" s="240"/>
      <c r="F99" s="240"/>
    </row>
    <row r="100" ht="15.75" customHeight="1">
      <c r="E100" s="240"/>
      <c r="F100" s="240"/>
    </row>
    <row r="101" ht="15.75" customHeight="1">
      <c r="E101" s="240"/>
      <c r="F101" s="240"/>
    </row>
    <row r="102" ht="15.75" customHeight="1">
      <c r="E102" s="240"/>
      <c r="F102" s="240"/>
    </row>
    <row r="103" ht="15.75" customHeight="1">
      <c r="E103" s="240"/>
      <c r="F103" s="240"/>
    </row>
    <row r="104" ht="15.75" customHeight="1">
      <c r="E104" s="240"/>
      <c r="F104" s="240"/>
    </row>
    <row r="105" ht="15.75" customHeight="1">
      <c r="E105" s="240"/>
      <c r="F105" s="240"/>
    </row>
    <row r="106" ht="15.75" customHeight="1">
      <c r="E106" s="240"/>
      <c r="F106" s="240"/>
    </row>
    <row r="107" ht="15.75" customHeight="1">
      <c r="E107" s="240"/>
      <c r="F107" s="240"/>
    </row>
    <row r="108" ht="15.75" customHeight="1">
      <c r="E108" s="240"/>
      <c r="F108" s="240"/>
    </row>
    <row r="109" ht="15.75" customHeight="1">
      <c r="E109" s="240"/>
      <c r="F109" s="240"/>
    </row>
    <row r="110" ht="15.75" customHeight="1">
      <c r="E110" s="240"/>
      <c r="F110" s="240"/>
    </row>
    <row r="111" ht="15.75" customHeight="1">
      <c r="E111" s="240"/>
      <c r="F111" s="240"/>
    </row>
    <row r="112" ht="15.75" customHeight="1">
      <c r="E112" s="240"/>
      <c r="F112" s="240"/>
    </row>
    <row r="113" ht="15.75" customHeight="1">
      <c r="E113" s="240"/>
      <c r="F113" s="240"/>
    </row>
    <row r="114" ht="15.75" customHeight="1">
      <c r="E114" s="240"/>
      <c r="F114" s="240"/>
    </row>
    <row r="115" ht="15.75" customHeight="1">
      <c r="E115" s="240"/>
      <c r="F115" s="240"/>
    </row>
    <row r="116" ht="15.75" customHeight="1">
      <c r="E116" s="240"/>
      <c r="F116" s="240"/>
    </row>
    <row r="117" ht="15.75" customHeight="1">
      <c r="E117" s="240"/>
      <c r="F117" s="240"/>
    </row>
    <row r="118" ht="15.75" customHeight="1">
      <c r="E118" s="240"/>
      <c r="F118" s="240"/>
    </row>
    <row r="119" ht="15.75" customHeight="1">
      <c r="E119" s="240"/>
      <c r="F119" s="240"/>
    </row>
    <row r="120" ht="15.75" customHeight="1">
      <c r="E120" s="240"/>
      <c r="F120" s="240"/>
    </row>
    <row r="121" ht="15.75" customHeight="1">
      <c r="E121" s="240"/>
      <c r="F121" s="240"/>
    </row>
    <row r="122" ht="15.75" customHeight="1">
      <c r="E122" s="240"/>
      <c r="F122" s="240"/>
    </row>
    <row r="123" ht="15.75" customHeight="1">
      <c r="E123" s="240"/>
      <c r="F123" s="240"/>
    </row>
    <row r="124" ht="15.75" customHeight="1">
      <c r="E124" s="240"/>
      <c r="F124" s="240"/>
    </row>
    <row r="125" ht="15.75" customHeight="1">
      <c r="E125" s="240"/>
      <c r="F125" s="240"/>
    </row>
    <row r="126" ht="15.75" customHeight="1">
      <c r="E126" s="240"/>
      <c r="F126" s="240"/>
    </row>
    <row r="127" ht="15.75" customHeight="1">
      <c r="E127" s="240"/>
      <c r="F127" s="240"/>
    </row>
    <row r="128" ht="15.75" customHeight="1">
      <c r="E128" s="240"/>
      <c r="F128" s="240"/>
    </row>
    <row r="129" ht="15.75" customHeight="1">
      <c r="E129" s="240"/>
      <c r="F129" s="240"/>
    </row>
    <row r="130" ht="15.75" customHeight="1">
      <c r="E130" s="240"/>
      <c r="F130" s="240"/>
    </row>
    <row r="131" ht="15.75" customHeight="1">
      <c r="E131" s="240"/>
      <c r="F131" s="240"/>
    </row>
    <row r="132" ht="15.75" customHeight="1">
      <c r="E132" s="240"/>
      <c r="F132" s="240"/>
    </row>
    <row r="133" ht="15.75" customHeight="1">
      <c r="E133" s="240"/>
      <c r="F133" s="240"/>
    </row>
    <row r="134" ht="15.75" customHeight="1">
      <c r="E134" s="240"/>
      <c r="F134" s="240"/>
    </row>
    <row r="135" ht="15.75" customHeight="1">
      <c r="E135" s="240"/>
      <c r="F135" s="240"/>
    </row>
    <row r="136" ht="15.75" customHeight="1">
      <c r="E136" s="240"/>
      <c r="F136" s="240"/>
    </row>
    <row r="137" ht="15.75" customHeight="1">
      <c r="E137" s="240"/>
      <c r="F137" s="240"/>
    </row>
    <row r="138" ht="15.75" customHeight="1">
      <c r="E138" s="240"/>
      <c r="F138" s="240"/>
    </row>
    <row r="139" ht="15.75" customHeight="1">
      <c r="E139" s="240"/>
      <c r="F139" s="240"/>
    </row>
    <row r="140" ht="15.75" customHeight="1">
      <c r="E140" s="240"/>
      <c r="F140" s="240"/>
    </row>
    <row r="141" ht="15.75" customHeight="1">
      <c r="E141" s="240"/>
      <c r="F141" s="240"/>
    </row>
    <row r="142" ht="15.75" customHeight="1">
      <c r="E142" s="240"/>
      <c r="F142" s="240"/>
    </row>
    <row r="143" ht="15.75" customHeight="1">
      <c r="E143" s="240"/>
      <c r="F143" s="240"/>
    </row>
    <row r="144" ht="15.75" customHeight="1">
      <c r="E144" s="240"/>
      <c r="F144" s="240"/>
    </row>
    <row r="145" ht="15.75" customHeight="1">
      <c r="E145" s="240"/>
      <c r="F145" s="240"/>
    </row>
    <row r="146" ht="15.75" customHeight="1">
      <c r="E146" s="240"/>
      <c r="F146" s="240"/>
    </row>
    <row r="147" ht="15.75" customHeight="1">
      <c r="E147" s="240"/>
      <c r="F147" s="240"/>
    </row>
    <row r="148" ht="15.75" customHeight="1">
      <c r="E148" s="240"/>
      <c r="F148" s="240"/>
    </row>
    <row r="149" ht="15.75" customHeight="1">
      <c r="E149" s="240"/>
      <c r="F149" s="240"/>
    </row>
    <row r="150" ht="15.75" customHeight="1">
      <c r="E150" s="240"/>
      <c r="F150" s="240"/>
    </row>
    <row r="151" ht="15.75" customHeight="1">
      <c r="E151" s="240"/>
      <c r="F151" s="240"/>
    </row>
    <row r="152" ht="15.75" customHeight="1">
      <c r="E152" s="240"/>
      <c r="F152" s="240"/>
    </row>
    <row r="153" ht="15.75" customHeight="1">
      <c r="E153" s="240"/>
      <c r="F153" s="240"/>
    </row>
    <row r="154" ht="15.75" customHeight="1">
      <c r="E154" s="240"/>
      <c r="F154" s="240"/>
    </row>
    <row r="155" ht="15.75" customHeight="1">
      <c r="E155" s="240"/>
      <c r="F155" s="240"/>
    </row>
    <row r="156" ht="15.75" customHeight="1">
      <c r="E156" s="240"/>
      <c r="F156" s="240"/>
    </row>
    <row r="157" ht="15.75" customHeight="1">
      <c r="E157" s="240"/>
      <c r="F157" s="240"/>
    </row>
    <row r="158" ht="15.75" customHeight="1">
      <c r="E158" s="240"/>
      <c r="F158" s="240"/>
    </row>
    <row r="159" ht="15.75" customHeight="1">
      <c r="E159" s="240"/>
      <c r="F159" s="240"/>
    </row>
    <row r="160" ht="15.75" customHeight="1">
      <c r="E160" s="240"/>
      <c r="F160" s="240"/>
    </row>
    <row r="161" ht="15.75" customHeight="1">
      <c r="E161" s="240"/>
      <c r="F161" s="240"/>
    </row>
    <row r="162" ht="15.75" customHeight="1">
      <c r="E162" s="240"/>
      <c r="F162" s="240"/>
    </row>
    <row r="163" ht="15.75" customHeight="1">
      <c r="E163" s="240"/>
      <c r="F163" s="240"/>
    </row>
    <row r="164" ht="15.75" customHeight="1">
      <c r="E164" s="240"/>
      <c r="F164" s="240"/>
    </row>
    <row r="165" ht="15.75" customHeight="1">
      <c r="E165" s="240"/>
      <c r="F165" s="240"/>
    </row>
    <row r="166" ht="15.75" customHeight="1">
      <c r="E166" s="240"/>
      <c r="F166" s="240"/>
    </row>
    <row r="167" ht="15.75" customHeight="1">
      <c r="E167" s="240"/>
      <c r="F167" s="240"/>
    </row>
    <row r="168" ht="15.75" customHeight="1">
      <c r="E168" s="240"/>
      <c r="F168" s="240"/>
    </row>
    <row r="169" ht="15.75" customHeight="1">
      <c r="E169" s="240"/>
      <c r="F169" s="240"/>
    </row>
    <row r="170" ht="15.75" customHeight="1">
      <c r="E170" s="240"/>
      <c r="F170" s="240"/>
    </row>
    <row r="171" ht="15.75" customHeight="1">
      <c r="E171" s="240"/>
      <c r="F171" s="240"/>
    </row>
    <row r="172" ht="15.75" customHeight="1">
      <c r="E172" s="240"/>
      <c r="F172" s="240"/>
    </row>
    <row r="173" ht="15.75" customHeight="1">
      <c r="E173" s="240"/>
      <c r="F173" s="240"/>
    </row>
    <row r="174" ht="15.75" customHeight="1">
      <c r="E174" s="240"/>
      <c r="F174" s="240"/>
    </row>
    <row r="175" ht="15.75" customHeight="1">
      <c r="E175" s="240"/>
      <c r="F175" s="240"/>
    </row>
    <row r="176" ht="15.75" customHeight="1">
      <c r="E176" s="240"/>
      <c r="F176" s="240"/>
    </row>
    <row r="177" ht="15.75" customHeight="1">
      <c r="E177" s="240"/>
      <c r="F177" s="240"/>
    </row>
    <row r="178" ht="15.75" customHeight="1">
      <c r="E178" s="240"/>
      <c r="F178" s="240"/>
    </row>
    <row r="179" ht="15.75" customHeight="1">
      <c r="E179" s="240"/>
      <c r="F179" s="240"/>
    </row>
    <row r="180" ht="15.75" customHeight="1">
      <c r="E180" s="240"/>
      <c r="F180" s="240"/>
    </row>
    <row r="181" ht="15.75" customHeight="1">
      <c r="E181" s="240"/>
      <c r="F181" s="240"/>
    </row>
    <row r="182" ht="15.75" customHeight="1">
      <c r="E182" s="240"/>
      <c r="F182" s="240"/>
    </row>
    <row r="183" ht="15.75" customHeight="1">
      <c r="E183" s="240"/>
      <c r="F183" s="240"/>
    </row>
    <row r="184" ht="15.75" customHeight="1">
      <c r="E184" s="240"/>
      <c r="F184" s="240"/>
    </row>
    <row r="185" ht="15.75" customHeight="1">
      <c r="E185" s="240"/>
      <c r="F185" s="240"/>
    </row>
    <row r="186" ht="15.75" customHeight="1">
      <c r="E186" s="240"/>
      <c r="F186" s="240"/>
    </row>
    <row r="187" ht="15.75" customHeight="1">
      <c r="E187" s="240"/>
      <c r="F187" s="240"/>
    </row>
    <row r="188" ht="15.75" customHeight="1">
      <c r="E188" s="240"/>
      <c r="F188" s="240"/>
    </row>
    <row r="189" ht="15.75" customHeight="1">
      <c r="E189" s="240"/>
      <c r="F189" s="240"/>
    </row>
    <row r="190" ht="15.75" customHeight="1">
      <c r="E190" s="240"/>
      <c r="F190" s="240"/>
    </row>
    <row r="191" ht="15.75" customHeight="1">
      <c r="E191" s="240"/>
      <c r="F191" s="240"/>
    </row>
    <row r="192" ht="15.75" customHeight="1">
      <c r="E192" s="240"/>
      <c r="F192" s="240"/>
    </row>
    <row r="193" ht="15.75" customHeight="1">
      <c r="E193" s="240"/>
      <c r="F193" s="240"/>
    </row>
    <row r="194" ht="15.75" customHeight="1">
      <c r="E194" s="240"/>
      <c r="F194" s="240"/>
    </row>
    <row r="195" ht="15.75" customHeight="1">
      <c r="E195" s="240"/>
      <c r="F195" s="240"/>
    </row>
    <row r="196" ht="15.75" customHeight="1">
      <c r="E196" s="240"/>
      <c r="F196" s="240"/>
    </row>
    <row r="197" ht="15.75" customHeight="1">
      <c r="E197" s="240"/>
      <c r="F197" s="240"/>
    </row>
    <row r="198" ht="15.75" customHeight="1">
      <c r="E198" s="240"/>
      <c r="F198" s="240"/>
    </row>
    <row r="199" ht="15.75" customHeight="1">
      <c r="E199" s="240"/>
      <c r="F199" s="240"/>
    </row>
    <row r="200" ht="15.75" customHeight="1">
      <c r="E200" s="240"/>
      <c r="F200" s="240"/>
    </row>
    <row r="201" ht="15.75" customHeight="1">
      <c r="E201" s="240"/>
      <c r="F201" s="240"/>
    </row>
    <row r="202" ht="15.75" customHeight="1">
      <c r="E202" s="240"/>
      <c r="F202" s="240"/>
    </row>
    <row r="203" ht="15.75" customHeight="1">
      <c r="E203" s="240"/>
      <c r="F203" s="240"/>
    </row>
    <row r="204" ht="15.75" customHeight="1">
      <c r="E204" s="240"/>
      <c r="F204" s="240"/>
    </row>
    <row r="205" ht="15.75" customHeight="1">
      <c r="E205" s="240"/>
      <c r="F205" s="240"/>
    </row>
    <row r="206" ht="15.75" customHeight="1">
      <c r="E206" s="240"/>
      <c r="F206" s="240"/>
    </row>
    <row r="207" ht="15.75" customHeight="1">
      <c r="E207" s="240"/>
      <c r="F207" s="240"/>
    </row>
    <row r="208" ht="15.75" customHeight="1">
      <c r="E208" s="240"/>
      <c r="F208" s="240"/>
    </row>
    <row r="209" ht="15.75" customHeight="1">
      <c r="E209" s="240"/>
      <c r="F209" s="240"/>
    </row>
    <row r="210" ht="15.75" customHeight="1">
      <c r="E210" s="240"/>
      <c r="F210" s="240"/>
    </row>
    <row r="211" ht="15.75" customHeight="1">
      <c r="E211" s="240"/>
      <c r="F211" s="240"/>
    </row>
    <row r="212" ht="15.75" customHeight="1">
      <c r="E212" s="240"/>
      <c r="F212" s="240"/>
    </row>
    <row r="213" ht="15.75" customHeight="1">
      <c r="E213" s="240"/>
      <c r="F213" s="240"/>
    </row>
    <row r="214" ht="15.75" customHeight="1">
      <c r="E214" s="240"/>
      <c r="F214" s="240"/>
    </row>
    <row r="215" ht="15.75" customHeight="1">
      <c r="E215" s="240"/>
      <c r="F215" s="240"/>
    </row>
    <row r="216" ht="15.75" customHeight="1">
      <c r="E216" s="240"/>
      <c r="F216" s="240"/>
    </row>
    <row r="217" ht="15.75" customHeight="1">
      <c r="E217" s="240"/>
      <c r="F217" s="240"/>
    </row>
    <row r="218" ht="15.75" customHeight="1">
      <c r="E218" s="240"/>
      <c r="F218" s="240"/>
    </row>
    <row r="219" ht="15.75" customHeight="1">
      <c r="E219" s="240"/>
      <c r="F219" s="240"/>
    </row>
    <row r="220" ht="15.75" customHeight="1">
      <c r="E220" s="240"/>
      <c r="F220" s="240"/>
    </row>
    <row r="221" ht="15.75" customHeight="1">
      <c r="E221" s="240"/>
      <c r="F221" s="240"/>
    </row>
    <row r="222" ht="15.75" customHeight="1">
      <c r="E222" s="240"/>
      <c r="F222" s="240"/>
    </row>
    <row r="223" ht="15.75" customHeight="1">
      <c r="E223" s="240"/>
      <c r="F223" s="240"/>
    </row>
    <row r="224" ht="15.75" customHeight="1">
      <c r="E224" s="240"/>
      <c r="F224" s="240"/>
    </row>
    <row r="225" ht="15.75" customHeight="1">
      <c r="E225" s="240"/>
      <c r="F225" s="240"/>
    </row>
    <row r="226" ht="15.75" customHeight="1">
      <c r="E226" s="240"/>
      <c r="F226" s="240"/>
    </row>
    <row r="227" ht="15.75" customHeight="1">
      <c r="E227" s="240"/>
      <c r="F227" s="240"/>
    </row>
    <row r="228" ht="15.75" customHeight="1">
      <c r="E228" s="240"/>
      <c r="F228" s="240"/>
    </row>
    <row r="229" ht="15.75" customHeight="1">
      <c r="E229" s="240"/>
      <c r="F229" s="240"/>
    </row>
    <row r="230" ht="15.75" customHeight="1">
      <c r="E230" s="240"/>
      <c r="F230" s="240"/>
    </row>
    <row r="231" ht="15.75" customHeight="1">
      <c r="E231" s="240"/>
      <c r="F231" s="240"/>
    </row>
    <row r="232" ht="15.75" customHeight="1">
      <c r="E232" s="240"/>
      <c r="F232" s="240"/>
    </row>
    <row r="233" ht="15.75" customHeight="1">
      <c r="E233" s="240"/>
      <c r="F233" s="240"/>
    </row>
    <row r="234" ht="15.75" customHeight="1">
      <c r="E234" s="240"/>
      <c r="F234" s="240"/>
    </row>
    <row r="235" ht="15.75" customHeight="1">
      <c r="E235" s="240"/>
      <c r="F235" s="240"/>
    </row>
    <row r="236" ht="15.75" customHeight="1">
      <c r="E236" s="240"/>
      <c r="F236" s="240"/>
    </row>
    <row r="237" ht="15.75" customHeight="1">
      <c r="E237" s="240"/>
      <c r="F237" s="240"/>
    </row>
    <row r="238" ht="15.75" customHeight="1">
      <c r="E238" s="240"/>
      <c r="F238" s="240"/>
    </row>
    <row r="239" ht="15.75" customHeight="1">
      <c r="E239" s="240"/>
      <c r="F239" s="240"/>
    </row>
    <row r="240" ht="15.75" customHeight="1">
      <c r="E240" s="240"/>
      <c r="F240" s="240"/>
    </row>
    <row r="241" ht="15.75" customHeight="1">
      <c r="E241" s="240"/>
      <c r="F241" s="240"/>
    </row>
    <row r="242" ht="15.75" customHeight="1">
      <c r="E242" s="240"/>
      <c r="F242" s="240"/>
    </row>
    <row r="243" ht="15.75" customHeight="1">
      <c r="E243" s="240"/>
      <c r="F243" s="240"/>
    </row>
    <row r="244" ht="15.75" customHeight="1">
      <c r="E244" s="240"/>
      <c r="F244" s="240"/>
    </row>
    <row r="245" ht="15.75" customHeight="1">
      <c r="E245" s="240"/>
      <c r="F245" s="240"/>
    </row>
    <row r="246" ht="15.75" customHeight="1">
      <c r="E246" s="240"/>
      <c r="F246" s="240"/>
    </row>
    <row r="247" ht="15.75" customHeight="1">
      <c r="E247" s="240"/>
      <c r="F247" s="240"/>
    </row>
    <row r="248" ht="15.75" customHeight="1">
      <c r="E248" s="240"/>
      <c r="F248" s="240"/>
    </row>
    <row r="249" ht="15.75" customHeight="1">
      <c r="E249" s="240"/>
      <c r="F249" s="240"/>
    </row>
    <row r="250" ht="15.75" customHeight="1">
      <c r="E250" s="240"/>
      <c r="F250" s="240"/>
    </row>
    <row r="251" ht="15.75" customHeight="1">
      <c r="E251" s="240"/>
      <c r="F251" s="240"/>
    </row>
    <row r="252" ht="15.75" customHeight="1">
      <c r="E252" s="240"/>
      <c r="F252" s="240"/>
    </row>
    <row r="253" ht="15.75" customHeight="1">
      <c r="E253" s="240"/>
      <c r="F253" s="240"/>
    </row>
    <row r="254" ht="15.75" customHeight="1">
      <c r="E254" s="240"/>
      <c r="F254" s="240"/>
    </row>
    <row r="255" ht="15.75" customHeight="1">
      <c r="E255" s="240"/>
      <c r="F255" s="240"/>
    </row>
    <row r="256" ht="15.75" customHeight="1">
      <c r="E256" s="240"/>
      <c r="F256" s="240"/>
    </row>
    <row r="257" ht="15.75" customHeight="1">
      <c r="E257" s="240"/>
      <c r="F257" s="240"/>
    </row>
    <row r="258" ht="15.75" customHeight="1">
      <c r="E258" s="240"/>
      <c r="F258" s="240"/>
    </row>
    <row r="259" ht="15.75" customHeight="1">
      <c r="E259" s="240"/>
      <c r="F259" s="240"/>
    </row>
    <row r="260" ht="15.75" customHeight="1">
      <c r="E260" s="240"/>
      <c r="F260" s="240"/>
    </row>
    <row r="261" ht="15.75" customHeight="1">
      <c r="E261" s="240"/>
      <c r="F261" s="240"/>
    </row>
    <row r="262" ht="15.75" customHeight="1">
      <c r="E262" s="240"/>
      <c r="F262" s="240"/>
    </row>
    <row r="263" ht="15.75" customHeight="1">
      <c r="E263" s="240"/>
      <c r="F263" s="240"/>
    </row>
    <row r="264" ht="15.75" customHeight="1">
      <c r="E264" s="240"/>
      <c r="F264" s="240"/>
    </row>
    <row r="265" ht="15.75" customHeight="1">
      <c r="E265" s="240"/>
      <c r="F265" s="240"/>
    </row>
    <row r="266" ht="15.75" customHeight="1">
      <c r="E266" s="240"/>
      <c r="F266" s="240"/>
    </row>
    <row r="267" ht="15.75" customHeight="1">
      <c r="E267" s="240"/>
      <c r="F267" s="240"/>
    </row>
    <row r="268" ht="15.75" customHeight="1">
      <c r="E268" s="240"/>
      <c r="F268" s="240"/>
    </row>
    <row r="269" ht="15.75" customHeight="1">
      <c r="E269" s="240"/>
      <c r="F269" s="240"/>
    </row>
    <row r="270" ht="15.75" customHeight="1">
      <c r="E270" s="240"/>
      <c r="F270" s="240"/>
    </row>
    <row r="271" ht="15.75" customHeight="1">
      <c r="E271" s="240"/>
      <c r="F271" s="240"/>
    </row>
    <row r="272" ht="15.75" customHeight="1">
      <c r="E272" s="240"/>
      <c r="F272" s="240"/>
    </row>
    <row r="273" ht="15.75" customHeight="1">
      <c r="E273" s="240"/>
      <c r="F273" s="240"/>
    </row>
    <row r="274" ht="15.75" customHeight="1">
      <c r="E274" s="240"/>
      <c r="F274" s="240"/>
    </row>
    <row r="275" ht="15.75" customHeight="1">
      <c r="E275" s="240"/>
      <c r="F275" s="240"/>
    </row>
    <row r="276" ht="15.75" customHeight="1">
      <c r="E276" s="240"/>
      <c r="F276" s="240"/>
    </row>
    <row r="277" ht="15.75" customHeight="1">
      <c r="E277" s="240"/>
      <c r="F277" s="240"/>
    </row>
    <row r="278" ht="15.75" customHeight="1">
      <c r="E278" s="240"/>
      <c r="F278" s="240"/>
    </row>
    <row r="279" ht="15.75" customHeight="1">
      <c r="E279" s="240"/>
      <c r="F279" s="240"/>
    </row>
    <row r="280" ht="15.75" customHeight="1">
      <c r="E280" s="240"/>
      <c r="F280" s="240"/>
    </row>
    <row r="281" ht="15.75" customHeight="1">
      <c r="E281" s="240"/>
      <c r="F281" s="240"/>
    </row>
    <row r="282" ht="15.75" customHeight="1">
      <c r="E282" s="240"/>
      <c r="F282" s="240"/>
    </row>
    <row r="283" ht="15.75" customHeight="1">
      <c r="E283" s="240"/>
      <c r="F283" s="240"/>
    </row>
    <row r="284" ht="15.75" customHeight="1">
      <c r="E284" s="240"/>
      <c r="F284" s="240"/>
    </row>
    <row r="285" ht="15.75" customHeight="1">
      <c r="E285" s="240"/>
      <c r="F285" s="240"/>
    </row>
    <row r="286" ht="15.75" customHeight="1">
      <c r="E286" s="240"/>
      <c r="F286" s="240"/>
    </row>
    <row r="287" ht="15.75" customHeight="1">
      <c r="E287" s="240"/>
      <c r="F287" s="240"/>
    </row>
    <row r="288" ht="15.75" customHeight="1">
      <c r="E288" s="240"/>
      <c r="F288" s="240"/>
    </row>
    <row r="289" ht="15.75" customHeight="1">
      <c r="E289" s="240"/>
      <c r="F289" s="240"/>
    </row>
    <row r="290" ht="15.75" customHeight="1">
      <c r="E290" s="240"/>
      <c r="F290" s="240"/>
    </row>
    <row r="291" ht="15.75" customHeight="1">
      <c r="E291" s="240"/>
      <c r="F291" s="240"/>
    </row>
    <row r="292" ht="15.75" customHeight="1">
      <c r="E292" s="240"/>
      <c r="F292" s="240"/>
    </row>
    <row r="293" ht="15.75" customHeight="1">
      <c r="E293" s="240"/>
      <c r="F293" s="240"/>
    </row>
    <row r="294" ht="15.75" customHeight="1">
      <c r="E294" s="240"/>
      <c r="F294" s="240"/>
    </row>
    <row r="295" ht="15.75" customHeight="1">
      <c r="E295" s="240"/>
      <c r="F295" s="240"/>
    </row>
    <row r="296" ht="15.75" customHeight="1">
      <c r="E296" s="240"/>
      <c r="F296" s="240"/>
    </row>
    <row r="297" ht="15.75" customHeight="1">
      <c r="E297" s="240"/>
      <c r="F297" s="240"/>
    </row>
    <row r="298" ht="15.75" customHeight="1">
      <c r="E298" s="240"/>
      <c r="F298" s="240"/>
    </row>
    <row r="299" ht="15.75" customHeight="1">
      <c r="E299" s="240"/>
      <c r="F299" s="240"/>
    </row>
    <row r="300" ht="15.75" customHeight="1">
      <c r="E300" s="240"/>
      <c r="F300" s="240"/>
    </row>
    <row r="301" ht="15.75" customHeight="1">
      <c r="E301" s="240"/>
      <c r="F301" s="240"/>
    </row>
    <row r="302" ht="15.75" customHeight="1">
      <c r="E302" s="240"/>
      <c r="F302" s="240"/>
    </row>
    <row r="303" ht="15.75" customHeight="1">
      <c r="E303" s="240"/>
      <c r="F303" s="240"/>
    </row>
    <row r="304" ht="15.75" customHeight="1">
      <c r="E304" s="240"/>
      <c r="F304" s="240"/>
    </row>
    <row r="305" ht="15.75" customHeight="1">
      <c r="E305" s="240"/>
      <c r="F305" s="240"/>
    </row>
    <row r="306" ht="15.75" customHeight="1">
      <c r="E306" s="240"/>
      <c r="F306" s="240"/>
    </row>
    <row r="307" ht="15.75" customHeight="1">
      <c r="E307" s="240"/>
      <c r="F307" s="240"/>
    </row>
    <row r="308" ht="15.75" customHeight="1">
      <c r="E308" s="240"/>
      <c r="F308" s="240"/>
    </row>
    <row r="309" ht="15.75" customHeight="1">
      <c r="E309" s="240"/>
      <c r="F309" s="240"/>
    </row>
    <row r="310" ht="15.75" customHeight="1">
      <c r="E310" s="240"/>
      <c r="F310" s="240"/>
    </row>
    <row r="311" ht="15.75" customHeight="1">
      <c r="E311" s="240"/>
      <c r="F311" s="240"/>
    </row>
    <row r="312" ht="15.75" customHeight="1">
      <c r="E312" s="240"/>
      <c r="F312" s="240"/>
    </row>
    <row r="313" ht="15.75" customHeight="1">
      <c r="E313" s="240"/>
      <c r="F313" s="240"/>
    </row>
    <row r="314" ht="15.75" customHeight="1">
      <c r="E314" s="240"/>
      <c r="F314" s="240"/>
    </row>
    <row r="315" ht="15.75" customHeight="1">
      <c r="E315" s="240"/>
      <c r="F315" s="240"/>
    </row>
    <row r="316" ht="15.75" customHeight="1">
      <c r="E316" s="240"/>
      <c r="F316" s="240"/>
    </row>
    <row r="317" ht="15.75" customHeight="1">
      <c r="E317" s="240"/>
      <c r="F317" s="240"/>
    </row>
    <row r="318" ht="15.75" customHeight="1">
      <c r="E318" s="240"/>
      <c r="F318" s="240"/>
    </row>
    <row r="319" ht="15.75" customHeight="1">
      <c r="E319" s="240"/>
      <c r="F319" s="240"/>
    </row>
    <row r="320" ht="15.75" customHeight="1">
      <c r="E320" s="240"/>
      <c r="F320" s="240"/>
    </row>
    <row r="321" ht="15.75" customHeight="1">
      <c r="E321" s="240"/>
      <c r="F321" s="240"/>
    </row>
    <row r="322" ht="15.75" customHeight="1">
      <c r="E322" s="240"/>
      <c r="F322" s="240"/>
    </row>
    <row r="323" ht="15.75" customHeight="1">
      <c r="E323" s="240"/>
      <c r="F323" s="240"/>
    </row>
    <row r="324" ht="15.75" customHeight="1">
      <c r="E324" s="240"/>
      <c r="F324" s="240"/>
    </row>
    <row r="325" ht="15.75" customHeight="1">
      <c r="E325" s="240"/>
      <c r="F325" s="240"/>
    </row>
    <row r="326" ht="15.75" customHeight="1">
      <c r="E326" s="240"/>
      <c r="F326" s="240"/>
    </row>
    <row r="327" ht="15.75" customHeight="1">
      <c r="E327" s="240"/>
      <c r="F327" s="240"/>
    </row>
    <row r="328" ht="15.75" customHeight="1">
      <c r="E328" s="240"/>
      <c r="F328" s="240"/>
    </row>
    <row r="329" ht="15.75" customHeight="1">
      <c r="E329" s="240"/>
      <c r="F329" s="240"/>
    </row>
    <row r="330" ht="15.75" customHeight="1">
      <c r="E330" s="240"/>
      <c r="F330" s="240"/>
    </row>
    <row r="331" ht="15.75" customHeight="1">
      <c r="E331" s="240"/>
      <c r="F331" s="240"/>
    </row>
    <row r="332" ht="15.75" customHeight="1">
      <c r="E332" s="240"/>
      <c r="F332" s="240"/>
    </row>
    <row r="333" ht="15.75" customHeight="1">
      <c r="E333" s="240"/>
      <c r="F333" s="240"/>
    </row>
    <row r="334" ht="15.75" customHeight="1">
      <c r="E334" s="240"/>
      <c r="F334" s="240"/>
    </row>
    <row r="335" ht="15.75" customHeight="1">
      <c r="E335" s="240"/>
      <c r="F335" s="240"/>
    </row>
    <row r="336" ht="15.75" customHeight="1">
      <c r="E336" s="240"/>
      <c r="F336" s="240"/>
    </row>
    <row r="337" ht="15.75" customHeight="1">
      <c r="E337" s="240"/>
      <c r="F337" s="240"/>
    </row>
    <row r="338" ht="15.75" customHeight="1">
      <c r="E338" s="240"/>
      <c r="F338" s="240"/>
    </row>
    <row r="339" ht="15.75" customHeight="1">
      <c r="E339" s="240"/>
      <c r="F339" s="240"/>
    </row>
    <row r="340" ht="15.75" customHeight="1">
      <c r="E340" s="240"/>
      <c r="F340" s="240"/>
    </row>
    <row r="341" ht="15.75" customHeight="1">
      <c r="E341" s="240"/>
      <c r="F341" s="240"/>
    </row>
    <row r="342" ht="15.75" customHeight="1">
      <c r="E342" s="240"/>
      <c r="F342" s="240"/>
    </row>
    <row r="343" ht="15.75" customHeight="1">
      <c r="E343" s="240"/>
      <c r="F343" s="240"/>
    </row>
    <row r="344" ht="15.75" customHeight="1">
      <c r="E344" s="240"/>
      <c r="F344" s="240"/>
    </row>
    <row r="345" ht="15.75" customHeight="1">
      <c r="E345" s="240"/>
      <c r="F345" s="240"/>
    </row>
    <row r="346" ht="15.75" customHeight="1">
      <c r="E346" s="240"/>
      <c r="F346" s="240"/>
    </row>
    <row r="347" ht="15.75" customHeight="1">
      <c r="E347" s="240"/>
      <c r="F347" s="240"/>
    </row>
    <row r="348" ht="15.75" customHeight="1">
      <c r="E348" s="240"/>
      <c r="F348" s="240"/>
    </row>
    <row r="349" ht="15.75" customHeight="1">
      <c r="E349" s="240"/>
      <c r="F349" s="240"/>
    </row>
    <row r="350" ht="15.75" customHeight="1">
      <c r="E350" s="240"/>
      <c r="F350" s="240"/>
    </row>
    <row r="351" ht="15.75" customHeight="1">
      <c r="E351" s="240"/>
      <c r="F351" s="240"/>
    </row>
    <row r="352" ht="15.75" customHeight="1">
      <c r="E352" s="240"/>
      <c r="F352" s="240"/>
    </row>
    <row r="353" ht="15.75" customHeight="1">
      <c r="E353" s="240"/>
      <c r="F353" s="240"/>
    </row>
    <row r="354" ht="15.75" customHeight="1">
      <c r="E354" s="240"/>
      <c r="F354" s="240"/>
    </row>
    <row r="355" ht="15.75" customHeight="1">
      <c r="E355" s="240"/>
      <c r="F355" s="240"/>
    </row>
    <row r="356" ht="15.75" customHeight="1">
      <c r="E356" s="240"/>
      <c r="F356" s="240"/>
    </row>
    <row r="357" ht="15.75" customHeight="1">
      <c r="E357" s="240"/>
      <c r="F357" s="240"/>
    </row>
    <row r="358" ht="15.75" customHeight="1">
      <c r="E358" s="240"/>
      <c r="F358" s="240"/>
    </row>
    <row r="359" ht="15.75" customHeight="1">
      <c r="E359" s="240"/>
      <c r="F359" s="240"/>
    </row>
    <row r="360" ht="15.75" customHeight="1">
      <c r="E360" s="240"/>
      <c r="F360" s="240"/>
    </row>
    <row r="361" ht="15.75" customHeight="1">
      <c r="E361" s="240"/>
      <c r="F361" s="240"/>
    </row>
    <row r="362" ht="15.75" customHeight="1">
      <c r="E362" s="240"/>
      <c r="F362" s="240"/>
    </row>
    <row r="363" ht="15.75" customHeight="1">
      <c r="E363" s="240"/>
      <c r="F363" s="240"/>
    </row>
    <row r="364" ht="15.75" customHeight="1">
      <c r="E364" s="240"/>
      <c r="F364" s="240"/>
    </row>
    <row r="365" ht="15.75" customHeight="1">
      <c r="E365" s="240"/>
      <c r="F365" s="240"/>
    </row>
    <row r="366" ht="15.75" customHeight="1">
      <c r="E366" s="240"/>
      <c r="F366" s="240"/>
    </row>
    <row r="367" ht="15.75" customHeight="1">
      <c r="E367" s="240"/>
      <c r="F367" s="240"/>
    </row>
    <row r="368" ht="15.75" customHeight="1">
      <c r="E368" s="240"/>
      <c r="F368" s="240"/>
    </row>
    <row r="369" ht="15.75" customHeight="1">
      <c r="E369" s="240"/>
      <c r="F369" s="240"/>
    </row>
    <row r="370" ht="15.75" customHeight="1">
      <c r="E370" s="240"/>
      <c r="F370" s="240"/>
    </row>
    <row r="371" ht="15.75" customHeight="1">
      <c r="E371" s="240"/>
      <c r="F371" s="240"/>
    </row>
    <row r="372" ht="15.75" customHeight="1">
      <c r="E372" s="240"/>
      <c r="F372" s="240"/>
    </row>
    <row r="373" ht="15.75" customHeight="1">
      <c r="E373" s="240"/>
      <c r="F373" s="240"/>
    </row>
    <row r="374" ht="15.75" customHeight="1">
      <c r="E374" s="240"/>
      <c r="F374" s="240"/>
    </row>
    <row r="375" ht="15.75" customHeight="1">
      <c r="E375" s="240"/>
      <c r="F375" s="240"/>
    </row>
    <row r="376" ht="15.75" customHeight="1">
      <c r="E376" s="240"/>
      <c r="F376" s="240"/>
    </row>
    <row r="377" ht="15.75" customHeight="1">
      <c r="E377" s="240"/>
      <c r="F377" s="240"/>
    </row>
    <row r="378" ht="15.75" customHeight="1">
      <c r="E378" s="240"/>
      <c r="F378" s="240"/>
    </row>
    <row r="379" ht="15.75" customHeight="1">
      <c r="E379" s="240"/>
      <c r="F379" s="240"/>
    </row>
    <row r="380" ht="15.75" customHeight="1">
      <c r="E380" s="240"/>
      <c r="F380" s="240"/>
    </row>
    <row r="381" ht="15.75" customHeight="1">
      <c r="E381" s="240"/>
      <c r="F381" s="240"/>
    </row>
    <row r="382" ht="15.75" customHeight="1">
      <c r="E382" s="240"/>
      <c r="F382" s="240"/>
    </row>
    <row r="383" ht="15.75" customHeight="1">
      <c r="E383" s="240"/>
      <c r="F383" s="240"/>
    </row>
    <row r="384" ht="15.75" customHeight="1">
      <c r="E384" s="240"/>
      <c r="F384" s="240"/>
    </row>
    <row r="385" ht="15.75" customHeight="1">
      <c r="E385" s="240"/>
      <c r="F385" s="240"/>
    </row>
    <row r="386" ht="15.75" customHeight="1">
      <c r="E386" s="240"/>
      <c r="F386" s="240"/>
    </row>
    <row r="387" ht="15.75" customHeight="1">
      <c r="E387" s="240"/>
      <c r="F387" s="240"/>
    </row>
    <row r="388" ht="15.75" customHeight="1">
      <c r="E388" s="240"/>
      <c r="F388" s="240"/>
    </row>
    <row r="389" ht="15.75" customHeight="1">
      <c r="E389" s="240"/>
      <c r="F389" s="240"/>
    </row>
    <row r="390" ht="15.75" customHeight="1">
      <c r="E390" s="240"/>
      <c r="F390" s="240"/>
    </row>
    <row r="391" ht="15.75" customHeight="1">
      <c r="E391" s="240"/>
      <c r="F391" s="240"/>
    </row>
    <row r="392" ht="15.75" customHeight="1">
      <c r="E392" s="240"/>
      <c r="F392" s="240"/>
    </row>
    <row r="393" ht="15.75" customHeight="1">
      <c r="E393" s="240"/>
      <c r="F393" s="240"/>
    </row>
    <row r="394" ht="15.75" customHeight="1">
      <c r="E394" s="240"/>
      <c r="F394" s="240"/>
    </row>
    <row r="395" ht="15.75" customHeight="1">
      <c r="E395" s="240"/>
      <c r="F395" s="240"/>
    </row>
    <row r="396" ht="15.75" customHeight="1">
      <c r="E396" s="240"/>
      <c r="F396" s="240"/>
    </row>
    <row r="397" ht="15.75" customHeight="1">
      <c r="E397" s="240"/>
      <c r="F397" s="240"/>
    </row>
    <row r="398" ht="15.75" customHeight="1">
      <c r="E398" s="240"/>
      <c r="F398" s="240"/>
    </row>
    <row r="399" ht="15.75" customHeight="1">
      <c r="E399" s="240"/>
      <c r="F399" s="240"/>
    </row>
    <row r="400" ht="15.75" customHeight="1">
      <c r="E400" s="240"/>
      <c r="F400" s="240"/>
    </row>
    <row r="401" ht="15.75" customHeight="1">
      <c r="E401" s="240"/>
      <c r="F401" s="240"/>
    </row>
    <row r="402" ht="15.75" customHeight="1">
      <c r="E402" s="240"/>
      <c r="F402" s="240"/>
    </row>
    <row r="403" ht="15.75" customHeight="1">
      <c r="E403" s="240"/>
      <c r="F403" s="240"/>
    </row>
    <row r="404" ht="15.75" customHeight="1">
      <c r="E404" s="240"/>
      <c r="F404" s="240"/>
    </row>
    <row r="405" ht="15.75" customHeight="1">
      <c r="E405" s="240"/>
      <c r="F405" s="240"/>
    </row>
    <row r="406" ht="15.75" customHeight="1">
      <c r="E406" s="240"/>
      <c r="F406" s="240"/>
    </row>
    <row r="407" ht="15.75" customHeight="1">
      <c r="E407" s="240"/>
      <c r="F407" s="240"/>
    </row>
    <row r="408" ht="15.75" customHeight="1">
      <c r="E408" s="240"/>
      <c r="F408" s="240"/>
    </row>
    <row r="409" ht="15.75" customHeight="1">
      <c r="E409" s="240"/>
      <c r="F409" s="240"/>
    </row>
    <row r="410" ht="15.75" customHeight="1">
      <c r="E410" s="240"/>
      <c r="F410" s="240"/>
    </row>
    <row r="411" ht="15.75" customHeight="1">
      <c r="E411" s="240"/>
      <c r="F411" s="240"/>
    </row>
    <row r="412" ht="15.75" customHeight="1">
      <c r="E412" s="240"/>
      <c r="F412" s="240"/>
    </row>
    <row r="413" ht="15.75" customHeight="1">
      <c r="E413" s="240"/>
      <c r="F413" s="240"/>
    </row>
    <row r="414" ht="15.75" customHeight="1">
      <c r="E414" s="240"/>
      <c r="F414" s="240"/>
    </row>
    <row r="415" ht="15.75" customHeight="1">
      <c r="E415" s="240"/>
      <c r="F415" s="240"/>
    </row>
    <row r="416" ht="15.75" customHeight="1">
      <c r="E416" s="240"/>
      <c r="F416" s="240"/>
    </row>
    <row r="417" ht="15.75" customHeight="1">
      <c r="E417" s="240"/>
      <c r="F417" s="240"/>
    </row>
    <row r="418" ht="15.75" customHeight="1">
      <c r="E418" s="240"/>
      <c r="F418" s="240"/>
    </row>
    <row r="419" ht="15.75" customHeight="1">
      <c r="E419" s="240"/>
      <c r="F419" s="240"/>
    </row>
    <row r="420" ht="15.75" customHeight="1">
      <c r="E420" s="240"/>
      <c r="F420" s="240"/>
    </row>
    <row r="421" ht="15.75" customHeight="1">
      <c r="E421" s="240"/>
      <c r="F421" s="240"/>
    </row>
    <row r="422" ht="15.75" customHeight="1">
      <c r="E422" s="240"/>
      <c r="F422" s="240"/>
    </row>
    <row r="423" ht="15.75" customHeight="1">
      <c r="E423" s="240"/>
      <c r="F423" s="240"/>
    </row>
    <row r="424" ht="15.75" customHeight="1">
      <c r="E424" s="240"/>
      <c r="F424" s="240"/>
    </row>
    <row r="425" ht="15.75" customHeight="1">
      <c r="E425" s="240"/>
      <c r="F425" s="240"/>
    </row>
    <row r="426" ht="15.75" customHeight="1">
      <c r="E426" s="240"/>
      <c r="F426" s="240"/>
    </row>
    <row r="427" ht="15.75" customHeight="1">
      <c r="E427" s="240"/>
      <c r="F427" s="240"/>
    </row>
    <row r="428" ht="15.75" customHeight="1">
      <c r="E428" s="240"/>
      <c r="F428" s="240"/>
    </row>
    <row r="429" ht="15.75" customHeight="1">
      <c r="E429" s="240"/>
      <c r="F429" s="240"/>
    </row>
    <row r="430" ht="15.75" customHeight="1">
      <c r="E430" s="240"/>
      <c r="F430" s="240"/>
    </row>
    <row r="431" ht="15.75" customHeight="1">
      <c r="E431" s="240"/>
      <c r="F431" s="240"/>
    </row>
    <row r="432" ht="15.75" customHeight="1">
      <c r="E432" s="240"/>
      <c r="F432" s="240"/>
    </row>
    <row r="433" ht="15.75" customHeight="1">
      <c r="E433" s="240"/>
      <c r="F433" s="240"/>
    </row>
    <row r="434" ht="15.75" customHeight="1">
      <c r="E434" s="240"/>
      <c r="F434" s="240"/>
    </row>
    <row r="435" ht="15.75" customHeight="1">
      <c r="E435" s="240"/>
      <c r="F435" s="240"/>
    </row>
    <row r="436" ht="15.75" customHeight="1">
      <c r="E436" s="240"/>
      <c r="F436" s="240"/>
    </row>
    <row r="437" ht="15.75" customHeight="1">
      <c r="E437" s="240"/>
      <c r="F437" s="240"/>
    </row>
    <row r="438" ht="15.75" customHeight="1">
      <c r="E438" s="240"/>
      <c r="F438" s="240"/>
    </row>
    <row r="439" ht="15.75" customHeight="1">
      <c r="E439" s="240"/>
      <c r="F439" s="240"/>
    </row>
    <row r="440" ht="15.75" customHeight="1">
      <c r="E440" s="240"/>
      <c r="F440" s="240"/>
    </row>
    <row r="441" ht="15.75" customHeight="1">
      <c r="E441" s="240"/>
      <c r="F441" s="240"/>
    </row>
    <row r="442" ht="15.75" customHeight="1">
      <c r="E442" s="240"/>
      <c r="F442" s="240"/>
    </row>
    <row r="443" ht="15.75" customHeight="1">
      <c r="E443" s="240"/>
      <c r="F443" s="240"/>
    </row>
    <row r="444" ht="15.75" customHeight="1">
      <c r="E444" s="240"/>
      <c r="F444" s="240"/>
    </row>
    <row r="445" ht="15.75" customHeight="1">
      <c r="E445" s="240"/>
      <c r="F445" s="240"/>
    </row>
    <row r="446" ht="15.75" customHeight="1">
      <c r="E446" s="240"/>
      <c r="F446" s="240"/>
    </row>
    <row r="447" ht="15.75" customHeight="1">
      <c r="E447" s="240"/>
      <c r="F447" s="240"/>
    </row>
    <row r="448" ht="15.75" customHeight="1">
      <c r="E448" s="240"/>
      <c r="F448" s="240"/>
    </row>
    <row r="449" ht="15.75" customHeight="1">
      <c r="E449" s="240"/>
      <c r="F449" s="240"/>
    </row>
    <row r="450" ht="15.75" customHeight="1">
      <c r="E450" s="240"/>
      <c r="F450" s="240"/>
    </row>
    <row r="451" ht="15.75" customHeight="1">
      <c r="E451" s="240"/>
      <c r="F451" s="240"/>
    </row>
    <row r="452" ht="15.75" customHeight="1">
      <c r="E452" s="240"/>
      <c r="F452" s="240"/>
    </row>
    <row r="453" ht="15.75" customHeight="1">
      <c r="E453" s="240"/>
      <c r="F453" s="240"/>
    </row>
    <row r="454" ht="15.75" customHeight="1">
      <c r="E454" s="240"/>
      <c r="F454" s="240"/>
    </row>
    <row r="455" ht="15.75" customHeight="1">
      <c r="E455" s="240"/>
      <c r="F455" s="240"/>
    </row>
    <row r="456" ht="15.75" customHeight="1">
      <c r="E456" s="240"/>
      <c r="F456" s="240"/>
    </row>
    <row r="457" ht="15.75" customHeight="1">
      <c r="E457" s="240"/>
      <c r="F457" s="240"/>
    </row>
    <row r="458" ht="15.75" customHeight="1">
      <c r="E458" s="240"/>
      <c r="F458" s="240"/>
    </row>
    <row r="459" ht="15.75" customHeight="1">
      <c r="E459" s="240"/>
      <c r="F459" s="240"/>
    </row>
    <row r="460" ht="15.75" customHeight="1">
      <c r="E460" s="240"/>
      <c r="F460" s="240"/>
    </row>
    <row r="461" ht="15.75" customHeight="1">
      <c r="E461" s="240"/>
      <c r="F461" s="240"/>
    </row>
    <row r="462" ht="15.75" customHeight="1">
      <c r="E462" s="240"/>
      <c r="F462" s="240"/>
    </row>
    <row r="463" ht="15.75" customHeight="1">
      <c r="E463" s="240"/>
      <c r="F463" s="240"/>
    </row>
    <row r="464" ht="15.75" customHeight="1">
      <c r="E464" s="240"/>
      <c r="F464" s="240"/>
    </row>
    <row r="465" ht="15.75" customHeight="1">
      <c r="E465" s="240"/>
      <c r="F465" s="240"/>
    </row>
    <row r="466" ht="15.75" customHeight="1">
      <c r="E466" s="240"/>
      <c r="F466" s="240"/>
    </row>
    <row r="467" ht="15.75" customHeight="1">
      <c r="E467" s="240"/>
      <c r="F467" s="240"/>
    </row>
    <row r="468" ht="15.75" customHeight="1">
      <c r="E468" s="240"/>
      <c r="F468" s="240"/>
    </row>
    <row r="469" ht="15.75" customHeight="1">
      <c r="E469" s="240"/>
      <c r="F469" s="240"/>
    </row>
    <row r="470" ht="15.75" customHeight="1">
      <c r="E470" s="240"/>
      <c r="F470" s="240"/>
    </row>
    <row r="471" ht="15.75" customHeight="1">
      <c r="E471" s="240"/>
      <c r="F471" s="240"/>
    </row>
    <row r="472" ht="15.75" customHeight="1">
      <c r="E472" s="240"/>
      <c r="F472" s="240"/>
    </row>
    <row r="473" ht="15.75" customHeight="1">
      <c r="E473" s="240"/>
      <c r="F473" s="240"/>
    </row>
    <row r="474" ht="15.75" customHeight="1">
      <c r="E474" s="240"/>
      <c r="F474" s="240"/>
    </row>
    <row r="475" ht="15.75" customHeight="1">
      <c r="E475" s="240"/>
      <c r="F475" s="240"/>
    </row>
    <row r="476" ht="15.75" customHeight="1">
      <c r="E476" s="240"/>
      <c r="F476" s="240"/>
    </row>
    <row r="477" ht="15.75" customHeight="1">
      <c r="E477" s="240"/>
      <c r="F477" s="240"/>
    </row>
    <row r="478" ht="15.75" customHeight="1">
      <c r="E478" s="240"/>
      <c r="F478" s="240"/>
    </row>
    <row r="479" ht="15.75" customHeight="1">
      <c r="E479" s="240"/>
      <c r="F479" s="240"/>
    </row>
    <row r="480" ht="15.75" customHeight="1">
      <c r="E480" s="240"/>
      <c r="F480" s="240"/>
    </row>
    <row r="481" ht="15.75" customHeight="1">
      <c r="E481" s="240"/>
      <c r="F481" s="240"/>
    </row>
    <row r="482" ht="15.75" customHeight="1">
      <c r="E482" s="240"/>
      <c r="F482" s="240"/>
    </row>
    <row r="483" ht="15.75" customHeight="1">
      <c r="E483" s="240"/>
      <c r="F483" s="240"/>
    </row>
    <row r="484" ht="15.75" customHeight="1">
      <c r="E484" s="240"/>
      <c r="F484" s="240"/>
    </row>
    <row r="485" ht="15.75" customHeight="1">
      <c r="E485" s="240"/>
      <c r="F485" s="240"/>
    </row>
    <row r="486" ht="15.75" customHeight="1">
      <c r="E486" s="240"/>
      <c r="F486" s="240"/>
    </row>
    <row r="487" ht="15.75" customHeight="1">
      <c r="E487" s="240"/>
      <c r="F487" s="240"/>
    </row>
    <row r="488" ht="15.75" customHeight="1">
      <c r="E488" s="240"/>
      <c r="F488" s="240"/>
    </row>
    <row r="489" ht="15.75" customHeight="1">
      <c r="E489" s="240"/>
      <c r="F489" s="240"/>
    </row>
    <row r="490" ht="15.75" customHeight="1">
      <c r="E490" s="240"/>
      <c r="F490" s="240"/>
    </row>
    <row r="491" ht="15.75" customHeight="1">
      <c r="E491" s="240"/>
      <c r="F491" s="240"/>
    </row>
    <row r="492" ht="15.75" customHeight="1">
      <c r="E492" s="240"/>
      <c r="F492" s="240"/>
    </row>
    <row r="493" ht="15.75" customHeight="1">
      <c r="E493" s="240"/>
      <c r="F493" s="240"/>
    </row>
    <row r="494" ht="15.75" customHeight="1">
      <c r="E494" s="240"/>
      <c r="F494" s="240"/>
    </row>
    <row r="495" ht="15.75" customHeight="1">
      <c r="E495" s="240"/>
      <c r="F495" s="240"/>
    </row>
    <row r="496" ht="15.75" customHeight="1">
      <c r="E496" s="240"/>
      <c r="F496" s="240"/>
    </row>
    <row r="497" ht="15.75" customHeight="1">
      <c r="E497" s="240"/>
      <c r="F497" s="240"/>
    </row>
    <row r="498" ht="15.75" customHeight="1">
      <c r="E498" s="240"/>
      <c r="F498" s="240"/>
    </row>
    <row r="499" ht="15.75" customHeight="1">
      <c r="E499" s="240"/>
      <c r="F499" s="240"/>
    </row>
    <row r="500" ht="15.75" customHeight="1">
      <c r="E500" s="240"/>
      <c r="F500" s="240"/>
    </row>
    <row r="501" ht="15.75" customHeight="1">
      <c r="E501" s="240"/>
      <c r="F501" s="240"/>
    </row>
    <row r="502" ht="15.75" customHeight="1">
      <c r="E502" s="240"/>
      <c r="F502" s="240"/>
    </row>
    <row r="503" ht="15.75" customHeight="1">
      <c r="E503" s="240"/>
      <c r="F503" s="240"/>
    </row>
    <row r="504" ht="15.75" customHeight="1">
      <c r="E504" s="240"/>
      <c r="F504" s="240"/>
    </row>
    <row r="505" ht="15.75" customHeight="1">
      <c r="E505" s="240"/>
      <c r="F505" s="240"/>
    </row>
    <row r="506" ht="15.75" customHeight="1">
      <c r="E506" s="240"/>
      <c r="F506" s="240"/>
    </row>
    <row r="507" ht="15.75" customHeight="1">
      <c r="E507" s="240"/>
      <c r="F507" s="240"/>
    </row>
    <row r="508" ht="15.75" customHeight="1">
      <c r="E508" s="240"/>
      <c r="F508" s="240"/>
    </row>
    <row r="509" ht="15.75" customHeight="1">
      <c r="E509" s="240"/>
      <c r="F509" s="240"/>
    </row>
    <row r="510" ht="15.75" customHeight="1">
      <c r="E510" s="240"/>
      <c r="F510" s="240"/>
    </row>
    <row r="511" ht="15.75" customHeight="1">
      <c r="E511" s="240"/>
      <c r="F511" s="240"/>
    </row>
    <row r="512" ht="15.75" customHeight="1">
      <c r="E512" s="240"/>
      <c r="F512" s="240"/>
    </row>
    <row r="513" ht="15.75" customHeight="1">
      <c r="E513" s="240"/>
      <c r="F513" s="240"/>
    </row>
    <row r="514" ht="15.75" customHeight="1">
      <c r="E514" s="240"/>
      <c r="F514" s="240"/>
    </row>
    <row r="515" ht="15.75" customHeight="1">
      <c r="E515" s="240"/>
      <c r="F515" s="240"/>
    </row>
    <row r="516" ht="15.75" customHeight="1">
      <c r="E516" s="240"/>
      <c r="F516" s="240"/>
    </row>
    <row r="517" ht="15.75" customHeight="1">
      <c r="E517" s="240"/>
      <c r="F517" s="240"/>
    </row>
    <row r="518" ht="15.75" customHeight="1">
      <c r="E518" s="240"/>
      <c r="F518" s="240"/>
    </row>
    <row r="519" ht="15.75" customHeight="1">
      <c r="E519" s="240"/>
      <c r="F519" s="240"/>
    </row>
    <row r="520" ht="15.75" customHeight="1">
      <c r="E520" s="240"/>
      <c r="F520" s="240"/>
    </row>
    <row r="521" ht="15.75" customHeight="1">
      <c r="E521" s="240"/>
      <c r="F521" s="240"/>
    </row>
    <row r="522" ht="15.75" customHeight="1">
      <c r="E522" s="240"/>
      <c r="F522" s="240"/>
    </row>
    <row r="523" ht="15.75" customHeight="1">
      <c r="E523" s="240"/>
      <c r="F523" s="240"/>
    </row>
    <row r="524" ht="15.75" customHeight="1">
      <c r="E524" s="240"/>
      <c r="F524" s="240"/>
    </row>
    <row r="525" ht="15.75" customHeight="1">
      <c r="E525" s="240"/>
      <c r="F525" s="240"/>
    </row>
    <row r="526" ht="15.75" customHeight="1">
      <c r="E526" s="240"/>
      <c r="F526" s="240"/>
    </row>
    <row r="527" ht="15.75" customHeight="1">
      <c r="E527" s="240"/>
      <c r="F527" s="240"/>
    </row>
    <row r="528" ht="15.75" customHeight="1">
      <c r="E528" s="240"/>
      <c r="F528" s="240"/>
    </row>
    <row r="529" ht="15.75" customHeight="1">
      <c r="E529" s="240"/>
      <c r="F529" s="240"/>
    </row>
    <row r="530" ht="15.75" customHeight="1">
      <c r="E530" s="240"/>
      <c r="F530" s="240"/>
    </row>
    <row r="531" ht="15.75" customHeight="1">
      <c r="E531" s="240"/>
      <c r="F531" s="240"/>
    </row>
    <row r="532" ht="15.75" customHeight="1">
      <c r="E532" s="240"/>
      <c r="F532" s="240"/>
    </row>
    <row r="533" ht="15.75" customHeight="1">
      <c r="E533" s="240"/>
      <c r="F533" s="240"/>
    </row>
    <row r="534" ht="15.75" customHeight="1">
      <c r="E534" s="240"/>
      <c r="F534" s="240"/>
    </row>
    <row r="535" ht="15.75" customHeight="1">
      <c r="E535" s="240"/>
      <c r="F535" s="240"/>
    </row>
    <row r="536" ht="15.75" customHeight="1">
      <c r="E536" s="240"/>
      <c r="F536" s="240"/>
    </row>
    <row r="537" ht="15.75" customHeight="1">
      <c r="E537" s="240"/>
      <c r="F537" s="240"/>
    </row>
    <row r="538" ht="15.75" customHeight="1">
      <c r="E538" s="240"/>
      <c r="F538" s="240"/>
    </row>
    <row r="539" ht="15.75" customHeight="1">
      <c r="E539" s="240"/>
      <c r="F539" s="240"/>
    </row>
    <row r="540" ht="15.75" customHeight="1">
      <c r="E540" s="240"/>
      <c r="F540" s="240"/>
    </row>
    <row r="541" ht="15.75" customHeight="1">
      <c r="E541" s="240"/>
      <c r="F541" s="240"/>
    </row>
    <row r="542" ht="15.75" customHeight="1">
      <c r="E542" s="240"/>
      <c r="F542" s="240"/>
    </row>
    <row r="543" ht="15.75" customHeight="1">
      <c r="E543" s="240"/>
      <c r="F543" s="240"/>
    </row>
    <row r="544" ht="15.75" customHeight="1">
      <c r="E544" s="240"/>
      <c r="F544" s="240"/>
    </row>
    <row r="545" ht="15.75" customHeight="1">
      <c r="E545" s="240"/>
      <c r="F545" s="240"/>
    </row>
    <row r="546" ht="15.75" customHeight="1">
      <c r="E546" s="240"/>
      <c r="F546" s="240"/>
    </row>
    <row r="547" ht="15.75" customHeight="1">
      <c r="E547" s="240"/>
      <c r="F547" s="240"/>
    </row>
    <row r="548" ht="15.75" customHeight="1">
      <c r="E548" s="240"/>
      <c r="F548" s="240"/>
    </row>
    <row r="549" ht="15.75" customHeight="1">
      <c r="E549" s="240"/>
      <c r="F549" s="240"/>
    </row>
    <row r="550" ht="15.75" customHeight="1">
      <c r="E550" s="240"/>
      <c r="F550" s="240"/>
    </row>
    <row r="551" ht="15.75" customHeight="1">
      <c r="E551" s="240"/>
      <c r="F551" s="240"/>
    </row>
    <row r="552" ht="15.75" customHeight="1">
      <c r="E552" s="240"/>
      <c r="F552" s="240"/>
    </row>
    <row r="553" ht="15.75" customHeight="1">
      <c r="E553" s="240"/>
      <c r="F553" s="240"/>
    </row>
    <row r="554" ht="15.75" customHeight="1">
      <c r="E554" s="240"/>
      <c r="F554" s="240"/>
    </row>
    <row r="555" ht="15.75" customHeight="1">
      <c r="E555" s="240"/>
      <c r="F555" s="240"/>
    </row>
    <row r="556" ht="15.75" customHeight="1">
      <c r="E556" s="240"/>
      <c r="F556" s="240"/>
    </row>
    <row r="557" ht="15.75" customHeight="1">
      <c r="E557" s="240"/>
      <c r="F557" s="240"/>
    </row>
    <row r="558" ht="15.75" customHeight="1">
      <c r="E558" s="240"/>
      <c r="F558" s="240"/>
    </row>
    <row r="559" ht="15.75" customHeight="1">
      <c r="E559" s="240"/>
      <c r="F559" s="240"/>
    </row>
    <row r="560" ht="15.75" customHeight="1">
      <c r="E560" s="240"/>
      <c r="F560" s="240"/>
    </row>
    <row r="561" ht="15.75" customHeight="1">
      <c r="E561" s="240"/>
      <c r="F561" s="240"/>
    </row>
    <row r="562" ht="15.75" customHeight="1">
      <c r="E562" s="240"/>
      <c r="F562" s="240"/>
    </row>
    <row r="563" ht="15.75" customHeight="1">
      <c r="E563" s="240"/>
      <c r="F563" s="240"/>
    </row>
    <row r="564" ht="15.75" customHeight="1">
      <c r="E564" s="240"/>
      <c r="F564" s="240"/>
    </row>
    <row r="565" ht="15.75" customHeight="1">
      <c r="E565" s="240"/>
      <c r="F565" s="240"/>
    </row>
    <row r="566" ht="15.75" customHeight="1">
      <c r="E566" s="240"/>
      <c r="F566" s="240"/>
    </row>
    <row r="567" ht="15.75" customHeight="1">
      <c r="E567" s="240"/>
      <c r="F567" s="240"/>
    </row>
    <row r="568" ht="15.75" customHeight="1">
      <c r="E568" s="240"/>
      <c r="F568" s="240"/>
    </row>
    <row r="569" ht="15.75" customHeight="1">
      <c r="E569" s="240"/>
      <c r="F569" s="240"/>
    </row>
    <row r="570" ht="15.75" customHeight="1">
      <c r="E570" s="240"/>
      <c r="F570" s="240"/>
    </row>
    <row r="571" ht="15.75" customHeight="1">
      <c r="E571" s="240"/>
      <c r="F571" s="240"/>
    </row>
    <row r="572" ht="15.75" customHeight="1">
      <c r="E572" s="240"/>
      <c r="F572" s="240"/>
    </row>
    <row r="573" ht="15.75" customHeight="1">
      <c r="E573" s="240"/>
      <c r="F573" s="240"/>
    </row>
    <row r="574" ht="15.75" customHeight="1">
      <c r="E574" s="240"/>
      <c r="F574" s="240"/>
    </row>
    <row r="575" ht="15.75" customHeight="1">
      <c r="E575" s="240"/>
      <c r="F575" s="240"/>
    </row>
    <row r="576" ht="15.75" customHeight="1">
      <c r="E576" s="240"/>
      <c r="F576" s="240"/>
    </row>
    <row r="577" ht="15.75" customHeight="1">
      <c r="E577" s="240"/>
      <c r="F577" s="240"/>
    </row>
    <row r="578" ht="15.75" customHeight="1">
      <c r="E578" s="240"/>
      <c r="F578" s="240"/>
    </row>
    <row r="579" ht="15.75" customHeight="1">
      <c r="E579" s="240"/>
      <c r="F579" s="240"/>
    </row>
    <row r="580" ht="15.75" customHeight="1">
      <c r="E580" s="240"/>
      <c r="F580" s="240"/>
    </row>
    <row r="581" ht="15.75" customHeight="1">
      <c r="E581" s="240"/>
      <c r="F581" s="240"/>
    </row>
    <row r="582" ht="15.75" customHeight="1">
      <c r="E582" s="240"/>
      <c r="F582" s="240"/>
    </row>
    <row r="583" ht="15.75" customHeight="1">
      <c r="E583" s="240"/>
      <c r="F583" s="240"/>
    </row>
    <row r="584" ht="15.75" customHeight="1">
      <c r="E584" s="240"/>
      <c r="F584" s="240"/>
    </row>
    <row r="585" ht="15.75" customHeight="1">
      <c r="E585" s="240"/>
      <c r="F585" s="240"/>
    </row>
    <row r="586" ht="15.75" customHeight="1">
      <c r="E586" s="240"/>
      <c r="F586" s="240"/>
    </row>
    <row r="587" ht="15.75" customHeight="1">
      <c r="E587" s="240"/>
      <c r="F587" s="240"/>
    </row>
    <row r="588" ht="15.75" customHeight="1">
      <c r="E588" s="240"/>
      <c r="F588" s="240"/>
    </row>
    <row r="589" ht="15.75" customHeight="1">
      <c r="E589" s="240"/>
      <c r="F589" s="240"/>
    </row>
    <row r="590" ht="15.75" customHeight="1">
      <c r="E590" s="240"/>
      <c r="F590" s="240"/>
    </row>
    <row r="591" ht="15.75" customHeight="1">
      <c r="E591" s="240"/>
      <c r="F591" s="240"/>
    </row>
    <row r="592" ht="15.75" customHeight="1">
      <c r="E592" s="240"/>
      <c r="F592" s="240"/>
    </row>
    <row r="593" ht="15.75" customHeight="1">
      <c r="E593" s="240"/>
      <c r="F593" s="240"/>
    </row>
    <row r="594" ht="15.75" customHeight="1">
      <c r="E594" s="240"/>
      <c r="F594" s="240"/>
    </row>
    <row r="595" ht="15.75" customHeight="1">
      <c r="E595" s="240"/>
      <c r="F595" s="240"/>
    </row>
    <row r="596" ht="15.75" customHeight="1">
      <c r="E596" s="240"/>
      <c r="F596" s="240"/>
    </row>
    <row r="597" ht="15.75" customHeight="1">
      <c r="E597" s="240"/>
      <c r="F597" s="240"/>
    </row>
    <row r="598" ht="15.75" customHeight="1">
      <c r="E598" s="240"/>
      <c r="F598" s="240"/>
    </row>
    <row r="599" ht="15.75" customHeight="1">
      <c r="E599" s="240"/>
      <c r="F599" s="240"/>
    </row>
    <row r="600" ht="15.75" customHeight="1">
      <c r="E600" s="240"/>
      <c r="F600" s="240"/>
    </row>
    <row r="601" ht="15.75" customHeight="1">
      <c r="E601" s="240"/>
      <c r="F601" s="240"/>
    </row>
    <row r="602" ht="15.75" customHeight="1">
      <c r="E602" s="240"/>
      <c r="F602" s="240"/>
    </row>
    <row r="603" ht="15.75" customHeight="1">
      <c r="E603" s="240"/>
      <c r="F603" s="240"/>
    </row>
    <row r="604" ht="15.75" customHeight="1">
      <c r="E604" s="240"/>
      <c r="F604" s="240"/>
    </row>
    <row r="605" ht="15.75" customHeight="1">
      <c r="E605" s="240"/>
      <c r="F605" s="240"/>
    </row>
    <row r="606" ht="15.75" customHeight="1">
      <c r="E606" s="240"/>
      <c r="F606" s="240"/>
    </row>
    <row r="607" ht="15.75" customHeight="1">
      <c r="E607" s="240"/>
      <c r="F607" s="240"/>
    </row>
    <row r="608" ht="15.75" customHeight="1">
      <c r="E608" s="240"/>
      <c r="F608" s="240"/>
    </row>
    <row r="609" ht="15.75" customHeight="1">
      <c r="E609" s="240"/>
      <c r="F609" s="240"/>
    </row>
    <row r="610" ht="15.75" customHeight="1">
      <c r="E610" s="240"/>
      <c r="F610" s="240"/>
    </row>
    <row r="611" ht="15.75" customHeight="1">
      <c r="E611" s="240"/>
      <c r="F611" s="240"/>
    </row>
    <row r="612" ht="15.75" customHeight="1">
      <c r="E612" s="240"/>
      <c r="F612" s="240"/>
    </row>
    <row r="613" ht="15.75" customHeight="1">
      <c r="E613" s="240"/>
      <c r="F613" s="240"/>
    </row>
    <row r="614" ht="15.75" customHeight="1">
      <c r="E614" s="240"/>
      <c r="F614" s="240"/>
    </row>
    <row r="615" ht="15.75" customHeight="1">
      <c r="E615" s="240"/>
      <c r="F615" s="240"/>
    </row>
    <row r="616" ht="15.75" customHeight="1">
      <c r="E616" s="240"/>
      <c r="F616" s="240"/>
    </row>
    <row r="617" ht="15.75" customHeight="1">
      <c r="E617" s="240"/>
      <c r="F617" s="240"/>
    </row>
    <row r="618" ht="15.75" customHeight="1">
      <c r="E618" s="240"/>
      <c r="F618" s="240"/>
    </row>
    <row r="619" ht="15.75" customHeight="1">
      <c r="E619" s="240"/>
      <c r="F619" s="240"/>
    </row>
    <row r="620" ht="15.75" customHeight="1">
      <c r="E620" s="240"/>
      <c r="F620" s="240"/>
    </row>
    <row r="621" ht="15.75" customHeight="1">
      <c r="E621" s="240"/>
      <c r="F621" s="240"/>
    </row>
    <row r="622" ht="15.75" customHeight="1">
      <c r="E622" s="240"/>
      <c r="F622" s="240"/>
    </row>
    <row r="623" ht="15.75" customHeight="1">
      <c r="E623" s="240"/>
      <c r="F623" s="240"/>
    </row>
    <row r="624" ht="15.75" customHeight="1">
      <c r="E624" s="240"/>
      <c r="F624" s="240"/>
    </row>
    <row r="625" ht="15.75" customHeight="1">
      <c r="E625" s="240"/>
      <c r="F625" s="240"/>
    </row>
    <row r="626" ht="15.75" customHeight="1">
      <c r="E626" s="240"/>
      <c r="F626" s="240"/>
    </row>
    <row r="627" ht="15.75" customHeight="1">
      <c r="E627" s="240"/>
      <c r="F627" s="240"/>
    </row>
    <row r="628" ht="15.75" customHeight="1">
      <c r="E628" s="240"/>
      <c r="F628" s="240"/>
    </row>
    <row r="629" ht="15.75" customHeight="1">
      <c r="E629" s="240"/>
      <c r="F629" s="240"/>
    </row>
    <row r="630" ht="15.75" customHeight="1">
      <c r="E630" s="240"/>
      <c r="F630" s="240"/>
    </row>
    <row r="631" ht="15.75" customHeight="1">
      <c r="E631" s="240"/>
      <c r="F631" s="240"/>
    </row>
    <row r="632" ht="15.75" customHeight="1">
      <c r="E632" s="240"/>
      <c r="F632" s="240"/>
    </row>
    <row r="633" ht="15.75" customHeight="1">
      <c r="E633" s="240"/>
      <c r="F633" s="240"/>
    </row>
    <row r="634" ht="15.75" customHeight="1">
      <c r="E634" s="240"/>
      <c r="F634" s="240"/>
    </row>
    <row r="635" ht="15.75" customHeight="1">
      <c r="E635" s="240"/>
      <c r="F635" s="240"/>
    </row>
    <row r="636" ht="15.75" customHeight="1">
      <c r="E636" s="240"/>
      <c r="F636" s="240"/>
    </row>
    <row r="637" ht="15.75" customHeight="1">
      <c r="E637" s="240"/>
      <c r="F637" s="240"/>
    </row>
    <row r="638" ht="15.75" customHeight="1">
      <c r="E638" s="240"/>
      <c r="F638" s="240"/>
    </row>
    <row r="639" ht="15.75" customHeight="1">
      <c r="E639" s="240"/>
      <c r="F639" s="240"/>
    </row>
    <row r="640" ht="15.75" customHeight="1">
      <c r="E640" s="240"/>
      <c r="F640" s="240"/>
    </row>
    <row r="641" ht="15.75" customHeight="1">
      <c r="E641" s="240"/>
      <c r="F641" s="240"/>
    </row>
    <row r="642" ht="15.75" customHeight="1">
      <c r="E642" s="240"/>
      <c r="F642" s="240"/>
    </row>
    <row r="643" ht="15.75" customHeight="1">
      <c r="E643" s="240"/>
      <c r="F643" s="240"/>
    </row>
    <row r="644" ht="15.75" customHeight="1">
      <c r="E644" s="240"/>
      <c r="F644" s="240"/>
    </row>
    <row r="645" ht="15.75" customHeight="1">
      <c r="E645" s="240"/>
      <c r="F645" s="240"/>
    </row>
    <row r="646" ht="15.75" customHeight="1">
      <c r="E646" s="240"/>
      <c r="F646" s="240"/>
    </row>
    <row r="647" ht="15.75" customHeight="1">
      <c r="E647" s="240"/>
      <c r="F647" s="240"/>
    </row>
    <row r="648" ht="15.75" customHeight="1">
      <c r="E648" s="240"/>
      <c r="F648" s="240"/>
    </row>
    <row r="649" ht="15.75" customHeight="1">
      <c r="E649" s="240"/>
      <c r="F649" s="240"/>
    </row>
    <row r="650" ht="15.75" customHeight="1">
      <c r="E650" s="240"/>
      <c r="F650" s="240"/>
    </row>
    <row r="651" ht="15.75" customHeight="1">
      <c r="E651" s="240"/>
      <c r="F651" s="240"/>
    </row>
    <row r="652" ht="15.75" customHeight="1">
      <c r="E652" s="240"/>
      <c r="F652" s="240"/>
    </row>
    <row r="653" ht="15.75" customHeight="1">
      <c r="E653" s="240"/>
      <c r="F653" s="240"/>
    </row>
    <row r="654" ht="15.75" customHeight="1">
      <c r="E654" s="240"/>
      <c r="F654" s="240"/>
    </row>
    <row r="655" ht="15.75" customHeight="1">
      <c r="E655" s="240"/>
      <c r="F655" s="240"/>
    </row>
    <row r="656" ht="15.75" customHeight="1">
      <c r="E656" s="240"/>
      <c r="F656" s="240"/>
    </row>
    <row r="657" ht="15.75" customHeight="1">
      <c r="E657" s="240"/>
      <c r="F657" s="240"/>
    </row>
    <row r="658" ht="15.75" customHeight="1">
      <c r="E658" s="240"/>
      <c r="F658" s="240"/>
    </row>
    <row r="659" ht="15.75" customHeight="1">
      <c r="E659" s="240"/>
      <c r="F659" s="240"/>
    </row>
    <row r="660" ht="15.75" customHeight="1">
      <c r="E660" s="240"/>
      <c r="F660" s="240"/>
    </row>
    <row r="661" ht="15.75" customHeight="1">
      <c r="E661" s="240"/>
      <c r="F661" s="240"/>
    </row>
    <row r="662" ht="15.75" customHeight="1">
      <c r="E662" s="240"/>
      <c r="F662" s="240"/>
    </row>
    <row r="663" ht="15.75" customHeight="1">
      <c r="E663" s="240"/>
      <c r="F663" s="240"/>
    </row>
    <row r="664" ht="15.75" customHeight="1">
      <c r="E664" s="240"/>
      <c r="F664" s="240"/>
    </row>
    <row r="665" ht="15.75" customHeight="1">
      <c r="E665" s="240"/>
      <c r="F665" s="240"/>
    </row>
    <row r="666" ht="15.75" customHeight="1">
      <c r="E666" s="240"/>
      <c r="F666" s="240"/>
    </row>
    <row r="667" ht="15.75" customHeight="1">
      <c r="E667" s="240"/>
      <c r="F667" s="240"/>
    </row>
    <row r="668" ht="15.75" customHeight="1">
      <c r="E668" s="240"/>
      <c r="F668" s="240"/>
    </row>
    <row r="669" ht="15.75" customHeight="1">
      <c r="E669" s="240"/>
      <c r="F669" s="240"/>
    </row>
    <row r="670" ht="15.75" customHeight="1">
      <c r="E670" s="240"/>
      <c r="F670" s="240"/>
    </row>
    <row r="671" ht="15.75" customHeight="1">
      <c r="E671" s="240"/>
      <c r="F671" s="240"/>
    </row>
    <row r="672" ht="15.75" customHeight="1">
      <c r="E672" s="240"/>
      <c r="F672" s="240"/>
    </row>
    <row r="673" ht="15.75" customHeight="1">
      <c r="E673" s="240"/>
      <c r="F673" s="240"/>
    </row>
    <row r="674" ht="15.75" customHeight="1">
      <c r="E674" s="240"/>
      <c r="F674" s="240"/>
    </row>
    <row r="675" ht="15.75" customHeight="1">
      <c r="E675" s="240"/>
      <c r="F675" s="240"/>
    </row>
    <row r="676" ht="15.75" customHeight="1">
      <c r="E676" s="240"/>
      <c r="F676" s="240"/>
    </row>
    <row r="677" ht="15.75" customHeight="1">
      <c r="E677" s="240"/>
      <c r="F677" s="240"/>
    </row>
    <row r="678" ht="15.75" customHeight="1">
      <c r="E678" s="240"/>
      <c r="F678" s="240"/>
    </row>
    <row r="679" ht="15.75" customHeight="1">
      <c r="E679" s="240"/>
      <c r="F679" s="240"/>
    </row>
    <row r="680" ht="15.75" customHeight="1">
      <c r="E680" s="240"/>
      <c r="F680" s="240"/>
    </row>
    <row r="681" ht="15.75" customHeight="1">
      <c r="E681" s="240"/>
      <c r="F681" s="240"/>
    </row>
    <row r="682" ht="15.75" customHeight="1">
      <c r="E682" s="240"/>
      <c r="F682" s="240"/>
    </row>
    <row r="683" ht="15.75" customHeight="1">
      <c r="E683" s="240"/>
      <c r="F683" s="240"/>
    </row>
    <row r="684" ht="15.75" customHeight="1">
      <c r="E684" s="240"/>
      <c r="F684" s="240"/>
    </row>
    <row r="685" ht="15.75" customHeight="1">
      <c r="E685" s="240"/>
      <c r="F685" s="240"/>
    </row>
    <row r="686" ht="15.75" customHeight="1">
      <c r="E686" s="240"/>
      <c r="F686" s="240"/>
    </row>
    <row r="687" ht="15.75" customHeight="1">
      <c r="E687" s="240"/>
      <c r="F687" s="240"/>
    </row>
    <row r="688" ht="15.75" customHeight="1">
      <c r="E688" s="240"/>
      <c r="F688" s="240"/>
    </row>
    <row r="689" ht="15.75" customHeight="1">
      <c r="E689" s="240"/>
      <c r="F689" s="240"/>
    </row>
    <row r="690" ht="15.75" customHeight="1">
      <c r="E690" s="240"/>
      <c r="F690" s="240"/>
    </row>
    <row r="691" ht="15.75" customHeight="1">
      <c r="E691" s="240"/>
      <c r="F691" s="240"/>
    </row>
    <row r="692" ht="15.75" customHeight="1">
      <c r="E692" s="240"/>
      <c r="F692" s="240"/>
    </row>
    <row r="693" ht="15.75" customHeight="1">
      <c r="E693" s="240"/>
      <c r="F693" s="240"/>
    </row>
    <row r="694" ht="15.75" customHeight="1">
      <c r="E694" s="240"/>
      <c r="F694" s="240"/>
    </row>
    <row r="695" ht="15.75" customHeight="1">
      <c r="E695" s="240"/>
      <c r="F695" s="240"/>
    </row>
    <row r="696" ht="15.75" customHeight="1">
      <c r="E696" s="240"/>
      <c r="F696" s="240"/>
    </row>
    <row r="697" ht="15.75" customHeight="1">
      <c r="E697" s="240"/>
      <c r="F697" s="240"/>
    </row>
    <row r="698" ht="15.75" customHeight="1">
      <c r="E698" s="240"/>
      <c r="F698" s="240"/>
    </row>
    <row r="699" ht="15.75" customHeight="1">
      <c r="E699" s="240"/>
      <c r="F699" s="240"/>
    </row>
    <row r="700" ht="15.75" customHeight="1">
      <c r="E700" s="240"/>
      <c r="F700" s="240"/>
    </row>
    <row r="701" ht="15.75" customHeight="1">
      <c r="E701" s="240"/>
      <c r="F701" s="240"/>
    </row>
    <row r="702" ht="15.75" customHeight="1">
      <c r="E702" s="240"/>
      <c r="F702" s="240"/>
    </row>
    <row r="703" ht="15.75" customHeight="1">
      <c r="E703" s="240"/>
      <c r="F703" s="240"/>
    </row>
    <row r="704" ht="15.75" customHeight="1">
      <c r="E704" s="240"/>
      <c r="F704" s="240"/>
    </row>
    <row r="705" ht="15.75" customHeight="1">
      <c r="E705" s="240"/>
      <c r="F705" s="240"/>
    </row>
    <row r="706" ht="15.75" customHeight="1">
      <c r="E706" s="240"/>
      <c r="F706" s="240"/>
    </row>
    <row r="707" ht="15.75" customHeight="1">
      <c r="E707" s="240"/>
      <c r="F707" s="240"/>
    </row>
    <row r="708" ht="15.75" customHeight="1">
      <c r="E708" s="240"/>
      <c r="F708" s="240"/>
    </row>
    <row r="709" ht="15.75" customHeight="1">
      <c r="E709" s="240"/>
      <c r="F709" s="240"/>
    </row>
    <row r="710" ht="15.75" customHeight="1">
      <c r="E710" s="240"/>
      <c r="F710" s="240"/>
    </row>
    <row r="711" ht="15.75" customHeight="1">
      <c r="E711" s="240"/>
      <c r="F711" s="240"/>
    </row>
    <row r="712" ht="15.75" customHeight="1">
      <c r="E712" s="240"/>
      <c r="F712" s="240"/>
    </row>
    <row r="713" ht="15.75" customHeight="1">
      <c r="E713" s="240"/>
      <c r="F713" s="240"/>
    </row>
    <row r="714" ht="15.75" customHeight="1">
      <c r="E714" s="240"/>
      <c r="F714" s="240"/>
    </row>
    <row r="715" ht="15.75" customHeight="1">
      <c r="E715" s="240"/>
      <c r="F715" s="240"/>
    </row>
    <row r="716" ht="15.75" customHeight="1">
      <c r="E716" s="240"/>
      <c r="F716" s="240"/>
    </row>
    <row r="717" ht="15.75" customHeight="1">
      <c r="E717" s="240"/>
      <c r="F717" s="240"/>
    </row>
    <row r="718" ht="15.75" customHeight="1">
      <c r="E718" s="240"/>
      <c r="F718" s="240"/>
    </row>
    <row r="719" ht="15.75" customHeight="1">
      <c r="E719" s="240"/>
      <c r="F719" s="240"/>
    </row>
    <row r="720" ht="15.75" customHeight="1">
      <c r="E720" s="240"/>
      <c r="F720" s="240"/>
    </row>
    <row r="721" ht="15.75" customHeight="1">
      <c r="E721" s="240"/>
      <c r="F721" s="240"/>
    </row>
    <row r="722" ht="15.75" customHeight="1">
      <c r="E722" s="240"/>
      <c r="F722" s="240"/>
    </row>
    <row r="723" ht="15.75" customHeight="1">
      <c r="E723" s="240"/>
      <c r="F723" s="240"/>
    </row>
    <row r="724" ht="15.75" customHeight="1">
      <c r="E724" s="240"/>
      <c r="F724" s="240"/>
    </row>
    <row r="725" ht="15.75" customHeight="1">
      <c r="E725" s="240"/>
      <c r="F725" s="240"/>
    </row>
    <row r="726" ht="15.75" customHeight="1">
      <c r="E726" s="240"/>
      <c r="F726" s="240"/>
    </row>
    <row r="727" ht="15.75" customHeight="1">
      <c r="E727" s="240"/>
      <c r="F727" s="240"/>
    </row>
    <row r="728" ht="15.75" customHeight="1">
      <c r="E728" s="240"/>
      <c r="F728" s="240"/>
    </row>
    <row r="729" ht="15.75" customHeight="1">
      <c r="E729" s="240"/>
      <c r="F729" s="240"/>
    </row>
    <row r="730" ht="15.75" customHeight="1">
      <c r="E730" s="240"/>
      <c r="F730" s="240"/>
    </row>
    <row r="731" ht="15.75" customHeight="1">
      <c r="E731" s="240"/>
      <c r="F731" s="240"/>
    </row>
    <row r="732" ht="15.75" customHeight="1">
      <c r="E732" s="240"/>
      <c r="F732" s="240"/>
    </row>
    <row r="733" ht="15.75" customHeight="1">
      <c r="E733" s="240"/>
      <c r="F733" s="240"/>
    </row>
    <row r="734" ht="15.75" customHeight="1">
      <c r="E734" s="240"/>
      <c r="F734" s="240"/>
    </row>
    <row r="735" ht="15.75" customHeight="1">
      <c r="E735" s="240"/>
      <c r="F735" s="240"/>
    </row>
    <row r="736" ht="15.75" customHeight="1">
      <c r="E736" s="240"/>
      <c r="F736" s="240"/>
    </row>
    <row r="737" ht="15.75" customHeight="1">
      <c r="E737" s="240"/>
      <c r="F737" s="240"/>
    </row>
    <row r="738" ht="15.75" customHeight="1">
      <c r="E738" s="240"/>
      <c r="F738" s="240"/>
    </row>
    <row r="739" ht="15.75" customHeight="1">
      <c r="E739" s="240"/>
      <c r="F739" s="240"/>
    </row>
    <row r="740" ht="15.75" customHeight="1">
      <c r="E740" s="240"/>
      <c r="F740" s="240"/>
    </row>
    <row r="741" ht="15.75" customHeight="1">
      <c r="E741" s="240"/>
      <c r="F741" s="240"/>
    </row>
    <row r="742" ht="15.75" customHeight="1">
      <c r="E742" s="240"/>
      <c r="F742" s="240"/>
    </row>
    <row r="743" ht="15.75" customHeight="1">
      <c r="E743" s="240"/>
      <c r="F743" s="240"/>
    </row>
    <row r="744" ht="15.75" customHeight="1">
      <c r="E744" s="240"/>
      <c r="F744" s="240"/>
    </row>
    <row r="745" ht="15.75" customHeight="1">
      <c r="E745" s="240"/>
      <c r="F745" s="240"/>
    </row>
    <row r="746" ht="15.75" customHeight="1">
      <c r="E746" s="240"/>
      <c r="F746" s="240"/>
    </row>
    <row r="747" ht="15.75" customHeight="1">
      <c r="E747" s="240"/>
      <c r="F747" s="240"/>
    </row>
    <row r="748" ht="15.75" customHeight="1">
      <c r="E748" s="240"/>
      <c r="F748" s="240"/>
    </row>
    <row r="749" ht="15.75" customHeight="1">
      <c r="E749" s="240"/>
      <c r="F749" s="240"/>
    </row>
    <row r="750" ht="15.75" customHeight="1">
      <c r="E750" s="240"/>
      <c r="F750" s="240"/>
    </row>
    <row r="751" ht="15.75" customHeight="1">
      <c r="E751" s="240"/>
      <c r="F751" s="240"/>
    </row>
    <row r="752" ht="15.75" customHeight="1">
      <c r="E752" s="240"/>
      <c r="F752" s="240"/>
    </row>
    <row r="753" ht="15.75" customHeight="1">
      <c r="E753" s="240"/>
      <c r="F753" s="240"/>
    </row>
    <row r="754" ht="15.75" customHeight="1">
      <c r="E754" s="240"/>
      <c r="F754" s="240"/>
    </row>
    <row r="755" ht="15.75" customHeight="1">
      <c r="E755" s="240"/>
      <c r="F755" s="240"/>
    </row>
    <row r="756" ht="15.75" customHeight="1">
      <c r="E756" s="240"/>
      <c r="F756" s="240"/>
    </row>
    <row r="757" ht="15.75" customHeight="1">
      <c r="E757" s="240"/>
      <c r="F757" s="240"/>
    </row>
    <row r="758" ht="15.75" customHeight="1">
      <c r="E758" s="240"/>
      <c r="F758" s="240"/>
    </row>
    <row r="759" ht="15.75" customHeight="1">
      <c r="E759" s="240"/>
      <c r="F759" s="240"/>
    </row>
    <row r="760" ht="15.75" customHeight="1">
      <c r="E760" s="240"/>
      <c r="F760" s="240"/>
    </row>
    <row r="761" ht="15.75" customHeight="1">
      <c r="E761" s="240"/>
      <c r="F761" s="240"/>
    </row>
    <row r="762" ht="15.75" customHeight="1">
      <c r="E762" s="240"/>
      <c r="F762" s="240"/>
    </row>
    <row r="763" ht="15.75" customHeight="1">
      <c r="E763" s="240"/>
      <c r="F763" s="240"/>
    </row>
    <row r="764" ht="15.75" customHeight="1">
      <c r="E764" s="240"/>
      <c r="F764" s="240"/>
    </row>
    <row r="765" ht="15.75" customHeight="1">
      <c r="E765" s="240"/>
      <c r="F765" s="240"/>
    </row>
    <row r="766" ht="15.75" customHeight="1">
      <c r="E766" s="240"/>
      <c r="F766" s="240"/>
    </row>
    <row r="767" ht="15.75" customHeight="1">
      <c r="E767" s="240"/>
      <c r="F767" s="240"/>
    </row>
    <row r="768" ht="15.75" customHeight="1">
      <c r="E768" s="240"/>
      <c r="F768" s="240"/>
    </row>
    <row r="769" ht="15.75" customHeight="1">
      <c r="E769" s="240"/>
      <c r="F769" s="240"/>
    </row>
    <row r="770" ht="15.75" customHeight="1">
      <c r="E770" s="240"/>
      <c r="F770" s="240"/>
    </row>
    <row r="771" ht="15.75" customHeight="1">
      <c r="E771" s="240"/>
      <c r="F771" s="240"/>
    </row>
    <row r="772" ht="15.75" customHeight="1">
      <c r="E772" s="240"/>
      <c r="F772" s="240"/>
    </row>
    <row r="773" ht="15.75" customHeight="1">
      <c r="E773" s="240"/>
      <c r="F773" s="240"/>
    </row>
    <row r="774" ht="15.75" customHeight="1">
      <c r="E774" s="240"/>
      <c r="F774" s="240"/>
    </row>
    <row r="775" ht="15.75" customHeight="1">
      <c r="E775" s="240"/>
      <c r="F775" s="240"/>
    </row>
    <row r="776" ht="15.75" customHeight="1">
      <c r="E776" s="240"/>
      <c r="F776" s="240"/>
    </row>
    <row r="777" ht="15.75" customHeight="1">
      <c r="E777" s="240"/>
      <c r="F777" s="240"/>
    </row>
    <row r="778" ht="15.75" customHeight="1">
      <c r="E778" s="240"/>
      <c r="F778" s="240"/>
    </row>
    <row r="779" ht="15.75" customHeight="1">
      <c r="E779" s="240"/>
      <c r="F779" s="240"/>
    </row>
    <row r="780" ht="15.75" customHeight="1">
      <c r="E780" s="240"/>
      <c r="F780" s="240"/>
    </row>
    <row r="781" ht="15.75" customHeight="1">
      <c r="E781" s="240"/>
      <c r="F781" s="240"/>
    </row>
    <row r="782" ht="15.75" customHeight="1">
      <c r="E782" s="240"/>
      <c r="F782" s="240"/>
    </row>
    <row r="783" ht="15.75" customHeight="1">
      <c r="E783" s="240"/>
      <c r="F783" s="240"/>
    </row>
    <row r="784" ht="15.75" customHeight="1">
      <c r="E784" s="240"/>
      <c r="F784" s="240"/>
    </row>
    <row r="785" ht="15.75" customHeight="1">
      <c r="E785" s="240"/>
      <c r="F785" s="240"/>
    </row>
    <row r="786" ht="15.75" customHeight="1">
      <c r="E786" s="240"/>
      <c r="F786" s="240"/>
    </row>
    <row r="787" ht="15.75" customHeight="1">
      <c r="E787" s="240"/>
      <c r="F787" s="240"/>
    </row>
    <row r="788" ht="15.75" customHeight="1">
      <c r="E788" s="240"/>
      <c r="F788" s="240"/>
    </row>
    <row r="789" ht="15.75" customHeight="1">
      <c r="E789" s="240"/>
      <c r="F789" s="240"/>
    </row>
    <row r="790" ht="15.75" customHeight="1">
      <c r="E790" s="240"/>
      <c r="F790" s="240"/>
    </row>
    <row r="791" ht="15.75" customHeight="1">
      <c r="E791" s="240"/>
      <c r="F791" s="240"/>
    </row>
    <row r="792" ht="15.75" customHeight="1">
      <c r="E792" s="240"/>
      <c r="F792" s="240"/>
    </row>
    <row r="793" ht="15.75" customHeight="1">
      <c r="E793" s="240"/>
      <c r="F793" s="240"/>
    </row>
    <row r="794" ht="15.75" customHeight="1">
      <c r="E794" s="240"/>
      <c r="F794" s="240"/>
    </row>
    <row r="795" ht="15.75" customHeight="1">
      <c r="E795" s="240"/>
      <c r="F795" s="240"/>
    </row>
    <row r="796" ht="15.75" customHeight="1">
      <c r="E796" s="240"/>
      <c r="F796" s="240"/>
    </row>
    <row r="797" ht="15.75" customHeight="1">
      <c r="E797" s="240"/>
      <c r="F797" s="240"/>
    </row>
    <row r="798" ht="15.75" customHeight="1">
      <c r="E798" s="240"/>
      <c r="F798" s="240"/>
    </row>
    <row r="799" ht="15.75" customHeight="1">
      <c r="E799" s="240"/>
      <c r="F799" s="240"/>
    </row>
    <row r="800" ht="15.75" customHeight="1">
      <c r="E800" s="240"/>
      <c r="F800" s="240"/>
    </row>
    <row r="801" ht="15.75" customHeight="1">
      <c r="E801" s="240"/>
      <c r="F801" s="240"/>
    </row>
    <row r="802" ht="15.75" customHeight="1">
      <c r="E802" s="240"/>
      <c r="F802" s="240"/>
    </row>
    <row r="803" ht="15.75" customHeight="1">
      <c r="E803" s="240"/>
      <c r="F803" s="240"/>
    </row>
    <row r="804" ht="15.75" customHeight="1">
      <c r="E804" s="240"/>
      <c r="F804" s="240"/>
    </row>
    <row r="805" ht="15.75" customHeight="1">
      <c r="E805" s="240"/>
      <c r="F805" s="240"/>
    </row>
    <row r="806" ht="15.75" customHeight="1">
      <c r="E806" s="240"/>
      <c r="F806" s="240"/>
    </row>
    <row r="807" ht="15.75" customHeight="1">
      <c r="E807" s="240"/>
      <c r="F807" s="240"/>
    </row>
    <row r="808" ht="15.75" customHeight="1">
      <c r="E808" s="240"/>
      <c r="F808" s="240"/>
    </row>
    <row r="809" ht="15.75" customHeight="1">
      <c r="E809" s="240"/>
      <c r="F809" s="240"/>
    </row>
    <row r="810" ht="15.75" customHeight="1">
      <c r="E810" s="240"/>
      <c r="F810" s="240"/>
    </row>
    <row r="811" ht="15.75" customHeight="1">
      <c r="E811" s="240"/>
      <c r="F811" s="240"/>
    </row>
    <row r="812" ht="15.75" customHeight="1">
      <c r="E812" s="240"/>
      <c r="F812" s="240"/>
    </row>
    <row r="813" ht="15.75" customHeight="1">
      <c r="E813" s="240"/>
      <c r="F813" s="240"/>
    </row>
    <row r="814" ht="15.75" customHeight="1">
      <c r="E814" s="240"/>
      <c r="F814" s="240"/>
    </row>
    <row r="815" ht="15.75" customHeight="1">
      <c r="E815" s="240"/>
      <c r="F815" s="240"/>
    </row>
    <row r="816" ht="15.75" customHeight="1">
      <c r="E816" s="240"/>
      <c r="F816" s="240"/>
    </row>
    <row r="817" ht="15.75" customHeight="1">
      <c r="E817" s="240"/>
      <c r="F817" s="240"/>
    </row>
    <row r="818" ht="15.75" customHeight="1">
      <c r="E818" s="240"/>
      <c r="F818" s="240"/>
    </row>
    <row r="819" ht="15.75" customHeight="1">
      <c r="E819" s="240"/>
      <c r="F819" s="240"/>
    </row>
    <row r="820" ht="15.75" customHeight="1">
      <c r="E820" s="240"/>
      <c r="F820" s="240"/>
    </row>
    <row r="821" ht="15.75" customHeight="1">
      <c r="E821" s="240"/>
      <c r="F821" s="240"/>
    </row>
    <row r="822" ht="15.75" customHeight="1">
      <c r="E822" s="240"/>
      <c r="F822" s="240"/>
    </row>
    <row r="823" ht="15.75" customHeight="1">
      <c r="E823" s="240"/>
      <c r="F823" s="240"/>
    </row>
    <row r="824" ht="15.75" customHeight="1">
      <c r="E824" s="240"/>
      <c r="F824" s="240"/>
    </row>
    <row r="825" ht="15.75" customHeight="1">
      <c r="E825" s="240"/>
      <c r="F825" s="240"/>
    </row>
    <row r="826" ht="15.75" customHeight="1">
      <c r="E826" s="240"/>
      <c r="F826" s="240"/>
    </row>
    <row r="827" ht="15.75" customHeight="1">
      <c r="E827" s="240"/>
      <c r="F827" s="240"/>
    </row>
    <row r="828" ht="15.75" customHeight="1">
      <c r="E828" s="240"/>
      <c r="F828" s="240"/>
    </row>
    <row r="829" ht="15.75" customHeight="1">
      <c r="E829" s="240"/>
      <c r="F829" s="240"/>
    </row>
    <row r="830" ht="15.75" customHeight="1">
      <c r="E830" s="240"/>
      <c r="F830" s="240"/>
    </row>
    <row r="831" ht="15.75" customHeight="1">
      <c r="E831" s="240"/>
      <c r="F831" s="240"/>
    </row>
    <row r="832" ht="15.75" customHeight="1">
      <c r="E832" s="240"/>
      <c r="F832" s="240"/>
    </row>
    <row r="833" ht="15.75" customHeight="1">
      <c r="E833" s="240"/>
      <c r="F833" s="240"/>
    </row>
    <row r="834" ht="15.75" customHeight="1">
      <c r="E834" s="240"/>
      <c r="F834" s="240"/>
    </row>
    <row r="835" ht="15.75" customHeight="1">
      <c r="E835" s="240"/>
      <c r="F835" s="240"/>
    </row>
    <row r="836" ht="15.75" customHeight="1">
      <c r="E836" s="240"/>
      <c r="F836" s="240"/>
    </row>
    <row r="837" ht="15.75" customHeight="1">
      <c r="E837" s="240"/>
      <c r="F837" s="240"/>
    </row>
    <row r="838" ht="15.75" customHeight="1">
      <c r="E838" s="240"/>
      <c r="F838" s="240"/>
    </row>
    <row r="839" ht="15.75" customHeight="1">
      <c r="E839" s="240"/>
      <c r="F839" s="240"/>
    </row>
    <row r="840" ht="15.75" customHeight="1">
      <c r="E840" s="240"/>
      <c r="F840" s="240"/>
    </row>
    <row r="841" ht="15.75" customHeight="1">
      <c r="E841" s="240"/>
      <c r="F841" s="240"/>
    </row>
    <row r="842" ht="15.75" customHeight="1">
      <c r="E842" s="240"/>
      <c r="F842" s="240"/>
    </row>
    <row r="843" ht="15.75" customHeight="1">
      <c r="E843" s="240"/>
      <c r="F843" s="240"/>
    </row>
    <row r="844" ht="15.75" customHeight="1">
      <c r="E844" s="240"/>
      <c r="F844" s="240"/>
    </row>
    <row r="845" ht="15.75" customHeight="1">
      <c r="E845" s="240"/>
      <c r="F845" s="240"/>
    </row>
    <row r="846" ht="15.75" customHeight="1">
      <c r="E846" s="240"/>
      <c r="F846" s="240"/>
    </row>
    <row r="847" ht="15.75" customHeight="1">
      <c r="E847" s="240"/>
      <c r="F847" s="240"/>
    </row>
    <row r="848" ht="15.75" customHeight="1">
      <c r="E848" s="240"/>
      <c r="F848" s="240"/>
    </row>
    <row r="849" ht="15.75" customHeight="1">
      <c r="E849" s="240"/>
      <c r="F849" s="240"/>
    </row>
    <row r="850" ht="15.75" customHeight="1">
      <c r="E850" s="240"/>
      <c r="F850" s="240"/>
    </row>
    <row r="851" ht="15.75" customHeight="1">
      <c r="E851" s="240"/>
      <c r="F851" s="240"/>
    </row>
    <row r="852" ht="15.75" customHeight="1">
      <c r="E852" s="240"/>
      <c r="F852" s="240"/>
    </row>
    <row r="853" ht="15.75" customHeight="1">
      <c r="E853" s="240"/>
      <c r="F853" s="240"/>
    </row>
    <row r="854" ht="15.75" customHeight="1">
      <c r="E854" s="240"/>
      <c r="F854" s="240"/>
    </row>
    <row r="855" ht="15.75" customHeight="1">
      <c r="E855" s="240"/>
      <c r="F855" s="240"/>
    </row>
    <row r="856" ht="15.75" customHeight="1">
      <c r="E856" s="240"/>
      <c r="F856" s="240"/>
    </row>
    <row r="857" ht="15.75" customHeight="1">
      <c r="E857" s="240"/>
      <c r="F857" s="240"/>
    </row>
    <row r="858" ht="15.75" customHeight="1">
      <c r="E858" s="240"/>
      <c r="F858" s="240"/>
    </row>
    <row r="859" ht="15.75" customHeight="1">
      <c r="E859" s="240"/>
      <c r="F859" s="240"/>
    </row>
    <row r="860" ht="15.75" customHeight="1">
      <c r="E860" s="240"/>
      <c r="F860" s="240"/>
    </row>
    <row r="861" ht="15.75" customHeight="1">
      <c r="E861" s="240"/>
      <c r="F861" s="240"/>
    </row>
    <row r="862" ht="15.75" customHeight="1">
      <c r="E862" s="240"/>
      <c r="F862" s="240"/>
    </row>
    <row r="863" ht="15.75" customHeight="1">
      <c r="E863" s="240"/>
      <c r="F863" s="240"/>
    </row>
    <row r="864" ht="15.75" customHeight="1">
      <c r="E864" s="240"/>
      <c r="F864" s="240"/>
    </row>
    <row r="865" ht="15.75" customHeight="1">
      <c r="E865" s="240"/>
      <c r="F865" s="240"/>
    </row>
    <row r="866" ht="15.75" customHeight="1">
      <c r="E866" s="240"/>
      <c r="F866" s="240"/>
    </row>
    <row r="867" ht="15.75" customHeight="1">
      <c r="E867" s="240"/>
      <c r="F867" s="240"/>
    </row>
    <row r="868" ht="15.75" customHeight="1">
      <c r="E868" s="240"/>
      <c r="F868" s="240"/>
    </row>
    <row r="869" ht="15.75" customHeight="1">
      <c r="E869" s="240"/>
      <c r="F869" s="240"/>
    </row>
    <row r="870" ht="15.75" customHeight="1">
      <c r="E870" s="240"/>
      <c r="F870" s="240"/>
    </row>
    <row r="871" ht="15.75" customHeight="1">
      <c r="E871" s="240"/>
      <c r="F871" s="240"/>
    </row>
    <row r="872" ht="15.75" customHeight="1">
      <c r="E872" s="240"/>
      <c r="F872" s="240"/>
    </row>
    <row r="873" ht="15.75" customHeight="1">
      <c r="E873" s="240"/>
      <c r="F873" s="240"/>
    </row>
    <row r="874" ht="15.75" customHeight="1">
      <c r="E874" s="240"/>
      <c r="F874" s="240"/>
    </row>
    <row r="875" ht="15.75" customHeight="1">
      <c r="E875" s="240"/>
      <c r="F875" s="240"/>
    </row>
    <row r="876" ht="15.75" customHeight="1">
      <c r="E876" s="240"/>
      <c r="F876" s="240"/>
    </row>
    <row r="877" ht="15.75" customHeight="1">
      <c r="E877" s="240"/>
      <c r="F877" s="240"/>
    </row>
    <row r="878" ht="15.75" customHeight="1">
      <c r="E878" s="240"/>
      <c r="F878" s="240"/>
    </row>
    <row r="879" ht="15.75" customHeight="1">
      <c r="E879" s="240"/>
      <c r="F879" s="240"/>
    </row>
    <row r="880" ht="15.75" customHeight="1">
      <c r="E880" s="240"/>
      <c r="F880" s="240"/>
    </row>
    <row r="881" ht="15.75" customHeight="1">
      <c r="E881" s="240"/>
      <c r="F881" s="240"/>
    </row>
    <row r="882" ht="15.75" customHeight="1">
      <c r="E882" s="240"/>
      <c r="F882" s="240"/>
    </row>
    <row r="883" ht="15.75" customHeight="1">
      <c r="E883" s="240"/>
      <c r="F883" s="240"/>
    </row>
    <row r="884" ht="15.75" customHeight="1">
      <c r="E884" s="240"/>
      <c r="F884" s="240"/>
    </row>
    <row r="885" ht="15.75" customHeight="1">
      <c r="E885" s="240"/>
      <c r="F885" s="240"/>
    </row>
    <row r="886" ht="15.75" customHeight="1">
      <c r="E886" s="240"/>
      <c r="F886" s="240"/>
    </row>
    <row r="887" ht="15.75" customHeight="1">
      <c r="E887" s="240"/>
      <c r="F887" s="240"/>
    </row>
    <row r="888" ht="15.75" customHeight="1">
      <c r="E888" s="240"/>
      <c r="F888" s="240"/>
    </row>
    <row r="889" ht="15.75" customHeight="1">
      <c r="E889" s="240"/>
      <c r="F889" s="240"/>
    </row>
    <row r="890" ht="15.75" customHeight="1">
      <c r="E890" s="240"/>
      <c r="F890" s="240"/>
    </row>
    <row r="891" ht="15.75" customHeight="1">
      <c r="E891" s="240"/>
      <c r="F891" s="240"/>
    </row>
    <row r="892" ht="15.75" customHeight="1">
      <c r="E892" s="240"/>
      <c r="F892" s="240"/>
    </row>
    <row r="893" ht="15.75" customHeight="1">
      <c r="E893" s="240"/>
      <c r="F893" s="240"/>
    </row>
    <row r="894" ht="15.75" customHeight="1">
      <c r="E894" s="240"/>
      <c r="F894" s="240"/>
    </row>
    <row r="895" ht="15.75" customHeight="1">
      <c r="E895" s="240"/>
      <c r="F895" s="240"/>
    </row>
    <row r="896" ht="15.75" customHeight="1">
      <c r="E896" s="240"/>
      <c r="F896" s="240"/>
    </row>
    <row r="897" ht="15.75" customHeight="1">
      <c r="E897" s="240"/>
      <c r="F897" s="240"/>
    </row>
    <row r="898" ht="15.75" customHeight="1">
      <c r="E898" s="240"/>
      <c r="F898" s="240"/>
    </row>
    <row r="899" ht="15.75" customHeight="1">
      <c r="E899" s="240"/>
      <c r="F899" s="240"/>
    </row>
    <row r="900" ht="15.75" customHeight="1">
      <c r="E900" s="240"/>
      <c r="F900" s="240"/>
    </row>
    <row r="901" ht="15.75" customHeight="1">
      <c r="E901" s="240"/>
      <c r="F901" s="240"/>
    </row>
    <row r="902" ht="15.75" customHeight="1">
      <c r="E902" s="240"/>
      <c r="F902" s="240"/>
    </row>
    <row r="903" ht="15.75" customHeight="1">
      <c r="E903" s="240"/>
      <c r="F903" s="240"/>
    </row>
    <row r="904" ht="15.75" customHeight="1">
      <c r="E904" s="240"/>
      <c r="F904" s="240"/>
    </row>
    <row r="905" ht="15.75" customHeight="1">
      <c r="E905" s="240"/>
      <c r="F905" s="240"/>
    </row>
    <row r="906" ht="15.75" customHeight="1">
      <c r="E906" s="240"/>
      <c r="F906" s="240"/>
    </row>
    <row r="907" ht="15.75" customHeight="1">
      <c r="E907" s="240"/>
      <c r="F907" s="240"/>
    </row>
    <row r="908" ht="15.75" customHeight="1">
      <c r="E908" s="240"/>
      <c r="F908" s="240"/>
    </row>
    <row r="909" ht="15.75" customHeight="1">
      <c r="E909" s="240"/>
      <c r="F909" s="240"/>
    </row>
    <row r="910" ht="15.75" customHeight="1">
      <c r="E910" s="240"/>
      <c r="F910" s="240"/>
    </row>
    <row r="911" ht="15.75" customHeight="1">
      <c r="E911" s="240"/>
      <c r="F911" s="240"/>
    </row>
    <row r="912" ht="15.75" customHeight="1">
      <c r="E912" s="240"/>
      <c r="F912" s="240"/>
    </row>
    <row r="913" ht="15.75" customHeight="1">
      <c r="E913" s="240"/>
      <c r="F913" s="240"/>
    </row>
    <row r="914" ht="15.75" customHeight="1">
      <c r="E914" s="240"/>
      <c r="F914" s="240"/>
    </row>
    <row r="915" ht="15.75" customHeight="1">
      <c r="E915" s="240"/>
      <c r="F915" s="240"/>
    </row>
    <row r="916" ht="15.75" customHeight="1">
      <c r="E916" s="240"/>
      <c r="F916" s="240"/>
    </row>
    <row r="917" ht="15.75" customHeight="1">
      <c r="E917" s="240"/>
      <c r="F917" s="240"/>
    </row>
    <row r="918" ht="15.75" customHeight="1">
      <c r="E918" s="240"/>
      <c r="F918" s="240"/>
    </row>
    <row r="919" ht="15.75" customHeight="1">
      <c r="E919" s="240"/>
      <c r="F919" s="240"/>
    </row>
    <row r="920" ht="15.75" customHeight="1">
      <c r="E920" s="240"/>
      <c r="F920" s="240"/>
    </row>
    <row r="921" ht="15.75" customHeight="1">
      <c r="E921" s="240"/>
      <c r="F921" s="240"/>
    </row>
    <row r="922" ht="15.75" customHeight="1">
      <c r="E922" s="240"/>
      <c r="F922" s="240"/>
    </row>
    <row r="923" ht="15.75" customHeight="1">
      <c r="E923" s="240"/>
      <c r="F923" s="240"/>
    </row>
    <row r="924" ht="15.75" customHeight="1">
      <c r="E924" s="240"/>
      <c r="F924" s="240"/>
    </row>
    <row r="925" ht="15.75" customHeight="1">
      <c r="E925" s="240"/>
      <c r="F925" s="240"/>
    </row>
    <row r="926" ht="15.75" customHeight="1">
      <c r="E926" s="240"/>
      <c r="F926" s="240"/>
    </row>
    <row r="927" ht="15.75" customHeight="1">
      <c r="E927" s="240"/>
      <c r="F927" s="240"/>
    </row>
    <row r="928" ht="15.75" customHeight="1">
      <c r="E928" s="240"/>
      <c r="F928" s="240"/>
    </row>
    <row r="929" ht="15.75" customHeight="1">
      <c r="E929" s="240"/>
      <c r="F929" s="240"/>
    </row>
    <row r="930" ht="15.75" customHeight="1">
      <c r="E930" s="240"/>
      <c r="F930" s="240"/>
    </row>
    <row r="931" ht="15.75" customHeight="1">
      <c r="E931" s="240"/>
      <c r="F931" s="240"/>
    </row>
    <row r="932" ht="15.75" customHeight="1">
      <c r="E932" s="240"/>
      <c r="F932" s="240"/>
    </row>
    <row r="933" ht="15.75" customHeight="1">
      <c r="E933" s="240"/>
      <c r="F933" s="240"/>
    </row>
    <row r="934" ht="15.75" customHeight="1">
      <c r="E934" s="240"/>
      <c r="F934" s="240"/>
    </row>
    <row r="935" ht="15.75" customHeight="1">
      <c r="E935" s="240"/>
      <c r="F935" s="240"/>
    </row>
    <row r="936" ht="15.75" customHeight="1">
      <c r="E936" s="240"/>
      <c r="F936" s="240"/>
    </row>
    <row r="937" ht="15.75" customHeight="1">
      <c r="E937" s="240"/>
      <c r="F937" s="240"/>
    </row>
    <row r="938" ht="15.75" customHeight="1">
      <c r="E938" s="240"/>
      <c r="F938" s="240"/>
    </row>
    <row r="939" ht="15.75" customHeight="1">
      <c r="E939" s="240"/>
      <c r="F939" s="240"/>
    </row>
    <row r="940" ht="15.75" customHeight="1">
      <c r="E940" s="240"/>
      <c r="F940" s="240"/>
    </row>
    <row r="941" ht="15.75" customHeight="1">
      <c r="E941" s="240"/>
      <c r="F941" s="240"/>
    </row>
    <row r="942" ht="15.75" customHeight="1">
      <c r="E942" s="240"/>
      <c r="F942" s="240"/>
    </row>
    <row r="943" ht="15.75" customHeight="1">
      <c r="E943" s="240"/>
      <c r="F943" s="240"/>
    </row>
    <row r="944" ht="15.75" customHeight="1">
      <c r="E944" s="240"/>
      <c r="F944" s="240"/>
    </row>
    <row r="945" ht="15.75" customHeight="1">
      <c r="E945" s="240"/>
      <c r="F945" s="240"/>
    </row>
    <row r="946" ht="15.75" customHeight="1">
      <c r="E946" s="240"/>
      <c r="F946" s="240"/>
    </row>
    <row r="947" ht="15.75" customHeight="1">
      <c r="E947" s="240"/>
      <c r="F947" s="240"/>
    </row>
    <row r="948" ht="15.75" customHeight="1">
      <c r="E948" s="240"/>
      <c r="F948" s="240"/>
    </row>
    <row r="949" ht="15.75" customHeight="1">
      <c r="E949" s="240"/>
      <c r="F949" s="240"/>
    </row>
    <row r="950" ht="15.75" customHeight="1">
      <c r="E950" s="240"/>
      <c r="F950" s="240"/>
    </row>
    <row r="951" ht="15.75" customHeight="1">
      <c r="E951" s="240"/>
      <c r="F951" s="240"/>
    </row>
    <row r="952" ht="15.75" customHeight="1">
      <c r="E952" s="240"/>
      <c r="F952" s="240"/>
    </row>
    <row r="953" ht="15.75" customHeight="1">
      <c r="E953" s="240"/>
      <c r="F953" s="240"/>
    </row>
    <row r="954" ht="15.75" customHeight="1">
      <c r="E954" s="240"/>
      <c r="F954" s="240"/>
    </row>
    <row r="955" ht="15.75" customHeight="1">
      <c r="E955" s="240"/>
      <c r="F955" s="240"/>
    </row>
    <row r="956" ht="15.75" customHeight="1">
      <c r="E956" s="240"/>
      <c r="F956" s="240"/>
    </row>
    <row r="957" ht="15.75" customHeight="1">
      <c r="E957" s="240"/>
      <c r="F957" s="240"/>
    </row>
    <row r="958" ht="15.75" customHeight="1">
      <c r="E958" s="240"/>
      <c r="F958" s="240"/>
    </row>
    <row r="959" ht="15.75" customHeight="1">
      <c r="E959" s="240"/>
      <c r="F959" s="240"/>
    </row>
    <row r="960" ht="15.75" customHeight="1">
      <c r="E960" s="240"/>
      <c r="F960" s="240"/>
    </row>
    <row r="961" ht="15.75" customHeight="1">
      <c r="E961" s="240"/>
      <c r="F961" s="240"/>
    </row>
    <row r="962" ht="15.75" customHeight="1">
      <c r="E962" s="240"/>
      <c r="F962" s="240"/>
    </row>
    <row r="963" ht="15.75" customHeight="1">
      <c r="E963" s="240"/>
      <c r="F963" s="240"/>
    </row>
    <row r="964" ht="15.75" customHeight="1">
      <c r="E964" s="240"/>
      <c r="F964" s="240"/>
    </row>
    <row r="965" ht="15.75" customHeight="1">
      <c r="E965" s="240"/>
      <c r="F965" s="240"/>
    </row>
    <row r="966" ht="15.75" customHeight="1">
      <c r="E966" s="240"/>
      <c r="F966" s="240"/>
    </row>
    <row r="967" ht="15.75" customHeight="1">
      <c r="E967" s="240"/>
      <c r="F967" s="240"/>
    </row>
    <row r="968" ht="15.75" customHeight="1">
      <c r="E968" s="240"/>
      <c r="F968" s="240"/>
    </row>
    <row r="969" ht="15.75" customHeight="1">
      <c r="E969" s="240"/>
      <c r="F969" s="240"/>
    </row>
    <row r="970" ht="15.75" customHeight="1">
      <c r="E970" s="240"/>
      <c r="F970" s="240"/>
    </row>
    <row r="971" ht="15.75" customHeight="1">
      <c r="E971" s="240"/>
      <c r="F971" s="240"/>
    </row>
    <row r="972" ht="15.75" customHeight="1">
      <c r="E972" s="240"/>
      <c r="F972" s="240"/>
    </row>
    <row r="973" ht="15.75" customHeight="1">
      <c r="E973" s="240"/>
      <c r="F973" s="240"/>
    </row>
    <row r="974" ht="15.75" customHeight="1">
      <c r="E974" s="240"/>
      <c r="F974" s="240"/>
    </row>
    <row r="975" ht="15.75" customHeight="1">
      <c r="E975" s="240"/>
      <c r="F975" s="240"/>
    </row>
    <row r="976" ht="15.75" customHeight="1">
      <c r="E976" s="240"/>
      <c r="F976" s="240"/>
    </row>
    <row r="977" ht="15.75" customHeight="1">
      <c r="E977" s="240"/>
      <c r="F977" s="240"/>
    </row>
    <row r="978" ht="15.75" customHeight="1">
      <c r="E978" s="240"/>
      <c r="F978" s="240"/>
    </row>
    <row r="979" ht="15.75" customHeight="1">
      <c r="E979" s="240"/>
      <c r="F979" s="240"/>
    </row>
    <row r="980" ht="15.75" customHeight="1">
      <c r="E980" s="240"/>
      <c r="F980" s="240"/>
    </row>
    <row r="981" ht="15.75" customHeight="1">
      <c r="E981" s="240"/>
      <c r="F981" s="240"/>
    </row>
    <row r="982" ht="15.75" customHeight="1">
      <c r="E982" s="240"/>
      <c r="F982" s="240"/>
    </row>
    <row r="983" ht="15.75" customHeight="1">
      <c r="E983" s="240"/>
      <c r="F983" s="240"/>
    </row>
    <row r="984" ht="15.75" customHeight="1">
      <c r="E984" s="240"/>
      <c r="F984" s="240"/>
    </row>
    <row r="985" ht="15.75" customHeight="1">
      <c r="E985" s="240"/>
      <c r="F985" s="240"/>
    </row>
    <row r="986" ht="15.75" customHeight="1">
      <c r="E986" s="240"/>
      <c r="F986" s="240"/>
    </row>
    <row r="987" ht="15.75" customHeight="1">
      <c r="E987" s="240"/>
      <c r="F987" s="240"/>
    </row>
    <row r="988" ht="15.75" customHeight="1">
      <c r="E988" s="240"/>
      <c r="F988" s="240"/>
    </row>
    <row r="989" ht="15.75" customHeight="1">
      <c r="E989" s="240"/>
      <c r="F989" s="240"/>
    </row>
    <row r="990" ht="15.75" customHeight="1">
      <c r="E990" s="240"/>
      <c r="F990" s="240"/>
    </row>
    <row r="991" ht="15.75" customHeight="1">
      <c r="E991" s="240"/>
      <c r="F991" s="240"/>
    </row>
    <row r="992" ht="15.75" customHeight="1">
      <c r="E992" s="240"/>
      <c r="F992" s="240"/>
    </row>
    <row r="993" ht="15.75" customHeight="1">
      <c r="E993" s="240"/>
      <c r="F993" s="240"/>
    </row>
    <row r="994" ht="15.75" customHeight="1">
      <c r="E994" s="240"/>
      <c r="F994" s="240"/>
    </row>
    <row r="995" ht="15.75" customHeight="1">
      <c r="E995" s="240"/>
      <c r="F995" s="240"/>
    </row>
    <row r="996" ht="15.75" customHeight="1">
      <c r="E996" s="240"/>
      <c r="F996" s="240"/>
    </row>
    <row r="997" ht="15.75" customHeight="1">
      <c r="E997" s="240"/>
      <c r="F997" s="240"/>
    </row>
    <row r="998" ht="15.75" customHeight="1">
      <c r="E998" s="240"/>
      <c r="F998" s="240"/>
    </row>
    <row r="999" ht="15.75" customHeight="1">
      <c r="E999" s="240"/>
      <c r="F999" s="240"/>
    </row>
    <row r="1000" ht="15.75" customHeight="1">
      <c r="E1000" s="240"/>
      <c r="F1000" s="240"/>
    </row>
  </sheetData>
  <mergeCells count="24">
    <mergeCell ref="A8:A16"/>
    <mergeCell ref="A17:A25"/>
    <mergeCell ref="A3:A7"/>
    <mergeCell ref="G3:G7"/>
    <mergeCell ref="H3:H7"/>
    <mergeCell ref="I3:I7"/>
    <mergeCell ref="J3:J7"/>
    <mergeCell ref="G8:G16"/>
    <mergeCell ref="J8:J16"/>
    <mergeCell ref="H29:H33"/>
    <mergeCell ref="I29:I33"/>
    <mergeCell ref="G36:G44"/>
    <mergeCell ref="H36:H44"/>
    <mergeCell ref="I36:I44"/>
    <mergeCell ref="J36:J44"/>
    <mergeCell ref="E48:E56"/>
    <mergeCell ref="H8:H16"/>
    <mergeCell ref="I8:I16"/>
    <mergeCell ref="G17:G25"/>
    <mergeCell ref="H17:H25"/>
    <mergeCell ref="I17:I25"/>
    <mergeCell ref="J17:J25"/>
    <mergeCell ref="G29:G33"/>
    <mergeCell ref="J29:J33"/>
  </mergeCells>
  <printOptions/>
  <pageMargins bottom="1.0" footer="0.0" header="0.0" left="0.75" right="0.75" top="1.0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23.22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11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25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243" t="s">
        <v>998</v>
      </c>
      <c r="B3" s="7" t="s">
        <v>797</v>
      </c>
      <c r="C3" s="8"/>
      <c r="D3" s="197"/>
      <c r="E3" s="9"/>
      <c r="F3" s="198"/>
      <c r="G3" s="10">
        <f>SUM(F4:F11)</f>
        <v>99900</v>
      </c>
      <c r="H3" s="225">
        <v>15.0</v>
      </c>
      <c r="I3" s="40">
        <f>G3/H3</f>
        <v>6660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18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55" t="s">
        <v>444</v>
      </c>
      <c r="C5" s="229">
        <v>1.0</v>
      </c>
      <c r="D5" s="130" t="s">
        <v>9</v>
      </c>
      <c r="E5" s="256">
        <v>80000.0</v>
      </c>
      <c r="F5" s="188">
        <f t="shared" ref="F5:F11" si="1">E5*C5</f>
        <v>80000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55" t="s">
        <v>152</v>
      </c>
      <c r="C6" s="229">
        <v>0.05</v>
      </c>
      <c r="D6" s="130" t="s">
        <v>9</v>
      </c>
      <c r="E6" s="256">
        <v>69000.0</v>
      </c>
      <c r="F6" s="188">
        <f t="shared" si="1"/>
        <v>3450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55" t="s">
        <v>999</v>
      </c>
      <c r="C7" s="229">
        <v>0.1</v>
      </c>
      <c r="D7" s="130" t="s">
        <v>9</v>
      </c>
      <c r="E7" s="256">
        <v>45000.0</v>
      </c>
      <c r="F7" s="188">
        <f t="shared" si="1"/>
        <v>4500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55" t="s">
        <v>119</v>
      </c>
      <c r="C8" s="229">
        <v>0.05</v>
      </c>
      <c r="D8" s="130" t="s">
        <v>9</v>
      </c>
      <c r="E8" s="256">
        <v>180000.0</v>
      </c>
      <c r="F8" s="188">
        <f t="shared" si="1"/>
        <v>9000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55" t="s">
        <v>158</v>
      </c>
      <c r="C9" s="229">
        <v>0.05</v>
      </c>
      <c r="D9" s="130" t="s">
        <v>9</v>
      </c>
      <c r="E9" s="256">
        <v>40000.0</v>
      </c>
      <c r="F9" s="188">
        <f t="shared" si="1"/>
        <v>2000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55" t="s">
        <v>87</v>
      </c>
      <c r="C10" s="229">
        <v>0.01</v>
      </c>
      <c r="D10" s="130" t="s">
        <v>9</v>
      </c>
      <c r="E10" s="256">
        <v>50000.0</v>
      </c>
      <c r="F10" s="188">
        <f t="shared" si="1"/>
        <v>500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55" t="s">
        <v>162</v>
      </c>
      <c r="C11" s="229">
        <v>0.01</v>
      </c>
      <c r="D11" s="130" t="s">
        <v>9</v>
      </c>
      <c r="E11" s="256">
        <v>45000.0</v>
      </c>
      <c r="F11" s="188">
        <f t="shared" si="1"/>
        <v>450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0"/>
      <c r="B12" s="21"/>
      <c r="C12" s="23"/>
      <c r="D12" s="131"/>
      <c r="E12" s="24"/>
      <c r="F12" s="199"/>
      <c r="G12" s="20"/>
      <c r="H12" s="20"/>
      <c r="I12" s="20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57" t="s">
        <v>1000</v>
      </c>
      <c r="B13" s="7" t="s">
        <v>814</v>
      </c>
      <c r="C13" s="8"/>
      <c r="D13" s="197"/>
      <c r="E13" s="9"/>
      <c r="F13" s="198"/>
      <c r="G13" s="10">
        <f>SUM(F15:F18)</f>
        <v>152500</v>
      </c>
      <c r="H13" s="225">
        <v>2.5</v>
      </c>
      <c r="I13" s="258">
        <f>G13/H13</f>
        <v>61000</v>
      </c>
      <c r="J13" s="13" t="s">
        <v>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32"/>
      <c r="C14" s="17"/>
      <c r="D14" s="130"/>
      <c r="E14" s="18"/>
      <c r="F14" s="188"/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45" t="s">
        <v>11</v>
      </c>
      <c r="C15" s="229">
        <v>5.0</v>
      </c>
      <c r="D15" s="130" t="s">
        <v>9</v>
      </c>
      <c r="E15" s="256">
        <v>5000.0</v>
      </c>
      <c r="F15" s="188">
        <f t="shared" ref="F15:F18" si="2">E15*C15</f>
        <v>25000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45" t="s">
        <v>444</v>
      </c>
      <c r="C16" s="229">
        <v>2.0</v>
      </c>
      <c r="D16" s="130" t="s">
        <v>9</v>
      </c>
      <c r="E16" s="256">
        <v>35000.0</v>
      </c>
      <c r="F16" s="188">
        <f t="shared" si="2"/>
        <v>70000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45" t="s">
        <v>88</v>
      </c>
      <c r="C17" s="229">
        <v>0.5</v>
      </c>
      <c r="D17" s="130" t="s">
        <v>9</v>
      </c>
      <c r="E17" s="256">
        <v>80000.0</v>
      </c>
      <c r="F17" s="188">
        <f t="shared" si="2"/>
        <v>40000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45" t="s">
        <v>436</v>
      </c>
      <c r="C18" s="229">
        <v>0.5</v>
      </c>
      <c r="D18" s="130" t="s">
        <v>9</v>
      </c>
      <c r="E18" s="256">
        <v>35000.0</v>
      </c>
      <c r="F18" s="188">
        <f t="shared" si="2"/>
        <v>17500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4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43" t="s">
        <v>1001</v>
      </c>
      <c r="B20" s="7" t="s">
        <v>826</v>
      </c>
      <c r="C20" s="8"/>
      <c r="D20" s="8"/>
      <c r="E20" s="18"/>
      <c r="F20" s="9"/>
      <c r="G20" s="10">
        <f>SUM(F22:F29)</f>
        <v>624660</v>
      </c>
      <c r="H20" s="225">
        <v>2.5</v>
      </c>
      <c r="I20" s="40">
        <f>G20/H20</f>
        <v>249864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5"/>
      <c r="C21" s="17"/>
      <c r="D21" s="17"/>
      <c r="E21" s="18"/>
      <c r="F21" s="1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44" t="s">
        <v>1002</v>
      </c>
      <c r="C22" s="229">
        <v>5.0</v>
      </c>
      <c r="D22" s="17" t="s">
        <v>9</v>
      </c>
      <c r="E22" s="18">
        <f>I13</f>
        <v>61000</v>
      </c>
      <c r="F22" s="18">
        <f t="shared" ref="F22:F29" si="3">E22*C22</f>
        <v>305000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44" t="s">
        <v>444</v>
      </c>
      <c r="C23" s="229">
        <v>2.0</v>
      </c>
      <c r="D23" s="17" t="s">
        <v>9</v>
      </c>
      <c r="E23" s="256">
        <v>35000.0</v>
      </c>
      <c r="F23" s="18">
        <f t="shared" si="3"/>
        <v>70000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244" t="s">
        <v>390</v>
      </c>
      <c r="C24" s="229">
        <v>0.05</v>
      </c>
      <c r="D24" s="17" t="s">
        <v>9</v>
      </c>
      <c r="E24" s="256">
        <v>1000000.0</v>
      </c>
      <c r="F24" s="18">
        <f t="shared" si="3"/>
        <v>50000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244" t="s">
        <v>147</v>
      </c>
      <c r="C25" s="229">
        <v>0.11</v>
      </c>
      <c r="D25" s="17" t="s">
        <v>9</v>
      </c>
      <c r="E25" s="256">
        <v>78000.0</v>
      </c>
      <c r="F25" s="18">
        <f t="shared" si="3"/>
        <v>8580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244" t="s">
        <v>564</v>
      </c>
      <c r="C26" s="229">
        <v>0.11</v>
      </c>
      <c r="D26" s="17" t="s">
        <v>9</v>
      </c>
      <c r="E26" s="256">
        <v>78000.0</v>
      </c>
      <c r="F26" s="18">
        <f t="shared" si="3"/>
        <v>8580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244" t="s">
        <v>1003</v>
      </c>
      <c r="C27" s="229">
        <v>0.3</v>
      </c>
      <c r="D27" s="17" t="s">
        <v>9</v>
      </c>
      <c r="E27" s="256">
        <v>45000.0</v>
      </c>
      <c r="F27" s="18">
        <f t="shared" si="3"/>
        <v>13500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244" t="s">
        <v>350</v>
      </c>
      <c r="C28" s="229">
        <v>0.5</v>
      </c>
      <c r="D28" s="17" t="s">
        <v>9</v>
      </c>
      <c r="E28" s="256">
        <v>300000.0</v>
      </c>
      <c r="F28" s="18">
        <f t="shared" si="3"/>
        <v>150000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244" t="s">
        <v>224</v>
      </c>
      <c r="C29" s="229">
        <v>0.02</v>
      </c>
      <c r="D29" s="229" t="s">
        <v>9</v>
      </c>
      <c r="E29" s="256">
        <v>950000.0</v>
      </c>
      <c r="F29" s="18">
        <f t="shared" si="3"/>
        <v>19000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0"/>
      <c r="B30" s="21"/>
      <c r="C30" s="23"/>
      <c r="D30" s="23"/>
      <c r="E30" s="24"/>
      <c r="F30" s="24"/>
      <c r="G30" s="20"/>
      <c r="H30" s="20"/>
      <c r="I30" s="20"/>
      <c r="J30" s="2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133"/>
      <c r="C31" s="3"/>
      <c r="D31" s="3"/>
      <c r="E31" s="113"/>
      <c r="F31" s="1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133"/>
      <c r="C32" s="3"/>
      <c r="D32" s="3"/>
      <c r="E32" s="113"/>
      <c r="F32" s="1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133"/>
      <c r="C33" s="3"/>
      <c r="D33" s="3"/>
      <c r="E33" s="113"/>
      <c r="F33" s="1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133"/>
      <c r="C34" s="3"/>
      <c r="D34" s="3"/>
      <c r="E34" s="113"/>
      <c r="F34" s="1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133"/>
      <c r="C35" s="3"/>
      <c r="D35" s="3"/>
      <c r="E35" s="113"/>
      <c r="F35" s="1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57"/>
      <c r="B36" s="2"/>
      <c r="C36" s="3"/>
      <c r="D36" s="3"/>
      <c r="E36" s="113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55"/>
      <c r="B37" s="56"/>
      <c r="C37" s="57" t="s">
        <v>0</v>
      </c>
      <c r="D37" s="57" t="s">
        <v>1</v>
      </c>
      <c r="E37" s="259" t="s">
        <v>2</v>
      </c>
      <c r="F37" s="58" t="s">
        <v>3</v>
      </c>
      <c r="G37" s="59" t="s">
        <v>4</v>
      </c>
      <c r="H37" s="60" t="s">
        <v>79</v>
      </c>
      <c r="I37" s="61" t="s">
        <v>80</v>
      </c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ht="15.75" customHeight="1">
      <c r="A38" s="157"/>
      <c r="B38" s="63"/>
      <c r="C38" s="64"/>
      <c r="D38" s="64"/>
      <c r="E38" s="72"/>
      <c r="F38" s="65"/>
      <c r="G38" s="66">
        <f>SUM(F39:F41)</f>
        <v>19273.2</v>
      </c>
      <c r="H38" s="67">
        <v>0.3</v>
      </c>
      <c r="I38" s="68">
        <f>(G38/H38)</f>
        <v>64244</v>
      </c>
      <c r="J38" s="68">
        <f>I38*1.05</f>
        <v>67456.2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57"/>
      <c r="B39" s="260" t="s">
        <v>998</v>
      </c>
      <c r="C39" s="230">
        <v>1.0</v>
      </c>
      <c r="D39" s="230" t="s">
        <v>827</v>
      </c>
      <c r="E39" s="72">
        <f>I3</f>
        <v>6660</v>
      </c>
      <c r="F39" s="73">
        <f t="shared" ref="F39:F41" si="4">E39*C39</f>
        <v>6660</v>
      </c>
      <c r="G39" s="70"/>
      <c r="H39" s="70"/>
      <c r="I39" s="71"/>
      <c r="J39" s="7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260" t="s">
        <v>1004</v>
      </c>
      <c r="C40" s="230">
        <v>0.05</v>
      </c>
      <c r="D40" s="64" t="s">
        <v>9</v>
      </c>
      <c r="E40" s="72">
        <f>I20</f>
        <v>249864</v>
      </c>
      <c r="F40" s="73">
        <f t="shared" si="4"/>
        <v>12493.2</v>
      </c>
      <c r="G40" s="70"/>
      <c r="H40" s="70"/>
      <c r="I40" s="71"/>
      <c r="J40" s="7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261" t="s">
        <v>1005</v>
      </c>
      <c r="C41" s="262">
        <v>0.005</v>
      </c>
      <c r="D41" s="263" t="s">
        <v>819</v>
      </c>
      <c r="E41" s="264">
        <v>24000.0</v>
      </c>
      <c r="F41" s="73">
        <f t="shared" si="4"/>
        <v>120</v>
      </c>
      <c r="G41" s="70"/>
      <c r="H41" s="70"/>
      <c r="I41" s="71"/>
      <c r="J41" s="7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74"/>
      <c r="C42" s="75"/>
      <c r="D42" s="75"/>
      <c r="E42" s="265"/>
      <c r="F42" s="76"/>
      <c r="G42" s="77"/>
      <c r="H42" s="77"/>
      <c r="I42" s="78"/>
      <c r="J42" s="7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E43" s="266"/>
    </row>
    <row r="44" ht="15.75" customHeight="1">
      <c r="E44" s="266"/>
    </row>
    <row r="45" ht="15.75" customHeight="1">
      <c r="E45" s="266"/>
    </row>
    <row r="46" ht="15.75" customHeight="1">
      <c r="E46" s="266"/>
    </row>
    <row r="47" ht="15.75" customHeight="1">
      <c r="E47" s="266"/>
      <c r="F47" s="2" t="s">
        <v>811</v>
      </c>
    </row>
    <row r="48" ht="15.75" customHeight="1">
      <c r="E48" s="266"/>
    </row>
    <row r="49" ht="15.75" customHeight="1">
      <c r="E49" s="266"/>
    </row>
    <row r="50" ht="15.75" customHeight="1">
      <c r="E50" s="266"/>
    </row>
    <row r="51" ht="15.75" customHeight="1">
      <c r="E51" s="266"/>
    </row>
    <row r="52" ht="15.75" customHeight="1">
      <c r="E52" s="266"/>
    </row>
    <row r="53" ht="15.75" customHeight="1">
      <c r="E53" s="266"/>
    </row>
    <row r="54" ht="15.75" customHeight="1">
      <c r="E54" s="266"/>
    </row>
    <row r="55" ht="15.75" customHeight="1">
      <c r="E55" s="266"/>
    </row>
    <row r="56" ht="15.75" customHeight="1">
      <c r="E56" s="266"/>
    </row>
    <row r="57" ht="15.75" customHeight="1">
      <c r="E57" s="266"/>
    </row>
    <row r="58" ht="15.75" customHeight="1">
      <c r="E58" s="266"/>
    </row>
    <row r="59" ht="15.75" customHeight="1">
      <c r="E59" s="266"/>
    </row>
    <row r="60" ht="15.75" customHeight="1">
      <c r="E60" s="266"/>
    </row>
    <row r="61" ht="15.75" customHeight="1">
      <c r="E61" s="266"/>
    </row>
    <row r="62" ht="15.75" customHeight="1">
      <c r="E62" s="266"/>
    </row>
    <row r="63" ht="15.75" customHeight="1">
      <c r="E63" s="266"/>
    </row>
    <row r="64" ht="15.75" customHeight="1">
      <c r="E64" s="266"/>
    </row>
    <row r="65" ht="15.75" customHeight="1">
      <c r="E65" s="266"/>
    </row>
    <row r="66" ht="15.75" customHeight="1">
      <c r="E66" s="266"/>
    </row>
    <row r="67" ht="15.75" customHeight="1">
      <c r="E67" s="266"/>
    </row>
    <row r="68" ht="15.75" customHeight="1">
      <c r="E68" s="266"/>
    </row>
    <row r="69" ht="15.75" customHeight="1">
      <c r="E69" s="266"/>
    </row>
    <row r="70" ht="15.75" customHeight="1">
      <c r="E70" s="266"/>
    </row>
    <row r="71" ht="15.75" customHeight="1">
      <c r="E71" s="266"/>
    </row>
    <row r="72" ht="15.75" customHeight="1">
      <c r="E72" s="266"/>
    </row>
    <row r="73" ht="15.75" customHeight="1">
      <c r="E73" s="266"/>
    </row>
    <row r="74" ht="15.75" customHeight="1">
      <c r="E74" s="266"/>
    </row>
    <row r="75" ht="15.75" customHeight="1">
      <c r="E75" s="266"/>
    </row>
    <row r="76" ht="15.75" customHeight="1">
      <c r="E76" s="266"/>
    </row>
    <row r="77" ht="15.75" customHeight="1">
      <c r="E77" s="266"/>
    </row>
    <row r="78" ht="15.75" customHeight="1">
      <c r="E78" s="266"/>
    </row>
    <row r="79" ht="15.75" customHeight="1">
      <c r="E79" s="266"/>
    </row>
    <row r="80" ht="15.75" customHeight="1">
      <c r="E80" s="266"/>
    </row>
    <row r="81" ht="15.75" customHeight="1">
      <c r="E81" s="266"/>
    </row>
    <row r="82" ht="15.75" customHeight="1">
      <c r="E82" s="266"/>
    </row>
    <row r="83" ht="15.75" customHeight="1">
      <c r="E83" s="266"/>
    </row>
    <row r="84" ht="15.75" customHeight="1">
      <c r="E84" s="266"/>
    </row>
    <row r="85" ht="15.75" customHeight="1">
      <c r="E85" s="266"/>
    </row>
    <row r="86" ht="15.75" customHeight="1">
      <c r="E86" s="266"/>
    </row>
    <row r="87" ht="15.75" customHeight="1">
      <c r="E87" s="266"/>
    </row>
    <row r="88" ht="15.75" customHeight="1">
      <c r="E88" s="266"/>
    </row>
    <row r="89" ht="15.75" customHeight="1">
      <c r="E89" s="266"/>
    </row>
    <row r="90" ht="15.75" customHeight="1">
      <c r="E90" s="266"/>
    </row>
    <row r="91" ht="15.75" customHeight="1">
      <c r="E91" s="266"/>
    </row>
    <row r="92" ht="15.75" customHeight="1">
      <c r="E92" s="266"/>
    </row>
    <row r="93" ht="15.75" customHeight="1">
      <c r="E93" s="266"/>
    </row>
    <row r="94" ht="15.75" customHeight="1">
      <c r="E94" s="266"/>
    </row>
    <row r="95" ht="15.75" customHeight="1">
      <c r="E95" s="266"/>
    </row>
    <row r="96" ht="15.75" customHeight="1">
      <c r="E96" s="266"/>
    </row>
    <row r="97" ht="15.75" customHeight="1">
      <c r="E97" s="266"/>
    </row>
    <row r="98" ht="15.75" customHeight="1">
      <c r="E98" s="266"/>
    </row>
    <row r="99" ht="15.75" customHeight="1">
      <c r="E99" s="266"/>
    </row>
    <row r="100" ht="15.75" customHeight="1">
      <c r="E100" s="266"/>
    </row>
    <row r="101" ht="15.75" customHeight="1">
      <c r="E101" s="266"/>
    </row>
    <row r="102" ht="15.75" customHeight="1">
      <c r="E102" s="266"/>
    </row>
    <row r="103" ht="15.75" customHeight="1">
      <c r="E103" s="266"/>
    </row>
    <row r="104" ht="15.75" customHeight="1">
      <c r="E104" s="266"/>
    </row>
    <row r="105" ht="15.75" customHeight="1">
      <c r="E105" s="266"/>
    </row>
    <row r="106" ht="15.75" customHeight="1">
      <c r="E106" s="266"/>
    </row>
    <row r="107" ht="15.75" customHeight="1">
      <c r="E107" s="266"/>
    </row>
    <row r="108" ht="15.75" customHeight="1">
      <c r="E108" s="266"/>
    </row>
    <row r="109" ht="15.75" customHeight="1">
      <c r="E109" s="266"/>
    </row>
    <row r="110" ht="15.75" customHeight="1">
      <c r="E110" s="266"/>
    </row>
    <row r="111" ht="15.75" customHeight="1">
      <c r="E111" s="266"/>
    </row>
    <row r="112" ht="15.75" customHeight="1">
      <c r="E112" s="266"/>
    </row>
    <row r="113" ht="15.75" customHeight="1">
      <c r="E113" s="266"/>
    </row>
    <row r="114" ht="15.75" customHeight="1">
      <c r="E114" s="266"/>
    </row>
    <row r="115" ht="15.75" customHeight="1">
      <c r="E115" s="266"/>
    </row>
    <row r="116" ht="15.75" customHeight="1">
      <c r="E116" s="266"/>
    </row>
    <row r="117" ht="15.75" customHeight="1">
      <c r="E117" s="266"/>
    </row>
    <row r="118" ht="15.75" customHeight="1">
      <c r="E118" s="266"/>
    </row>
    <row r="119" ht="15.75" customHeight="1">
      <c r="E119" s="266"/>
    </row>
    <row r="120" ht="15.75" customHeight="1">
      <c r="E120" s="266"/>
    </row>
    <row r="121" ht="15.75" customHeight="1">
      <c r="E121" s="266"/>
    </row>
    <row r="122" ht="15.75" customHeight="1">
      <c r="E122" s="266"/>
    </row>
    <row r="123" ht="15.75" customHeight="1">
      <c r="E123" s="266"/>
    </row>
    <row r="124" ht="15.75" customHeight="1">
      <c r="E124" s="266"/>
    </row>
    <row r="125" ht="15.75" customHeight="1">
      <c r="E125" s="266"/>
    </row>
    <row r="126" ht="15.75" customHeight="1">
      <c r="E126" s="266"/>
    </row>
    <row r="127" ht="15.75" customHeight="1">
      <c r="E127" s="266"/>
    </row>
    <row r="128" ht="15.75" customHeight="1">
      <c r="E128" s="266"/>
    </row>
    <row r="129" ht="15.75" customHeight="1">
      <c r="E129" s="266"/>
    </row>
    <row r="130" ht="15.75" customHeight="1">
      <c r="E130" s="266"/>
    </row>
    <row r="131" ht="15.75" customHeight="1">
      <c r="E131" s="266"/>
    </row>
    <row r="132" ht="15.75" customHeight="1">
      <c r="E132" s="266"/>
    </row>
    <row r="133" ht="15.75" customHeight="1">
      <c r="E133" s="266"/>
    </row>
    <row r="134" ht="15.75" customHeight="1">
      <c r="E134" s="266"/>
    </row>
    <row r="135" ht="15.75" customHeight="1">
      <c r="E135" s="266"/>
    </row>
    <row r="136" ht="15.75" customHeight="1">
      <c r="E136" s="266"/>
    </row>
    <row r="137" ht="15.75" customHeight="1">
      <c r="E137" s="266"/>
    </row>
    <row r="138" ht="15.75" customHeight="1">
      <c r="E138" s="266"/>
    </row>
    <row r="139" ht="15.75" customHeight="1">
      <c r="E139" s="266"/>
    </row>
    <row r="140" ht="15.75" customHeight="1">
      <c r="E140" s="266"/>
    </row>
    <row r="141" ht="15.75" customHeight="1">
      <c r="E141" s="266"/>
    </row>
    <row r="142" ht="15.75" customHeight="1">
      <c r="E142" s="266"/>
    </row>
    <row r="143" ht="15.75" customHeight="1">
      <c r="E143" s="266"/>
    </row>
    <row r="144" ht="15.75" customHeight="1">
      <c r="E144" s="266"/>
    </row>
    <row r="145" ht="15.75" customHeight="1">
      <c r="E145" s="266"/>
    </row>
    <row r="146" ht="15.75" customHeight="1">
      <c r="E146" s="266"/>
    </row>
    <row r="147" ht="15.75" customHeight="1">
      <c r="E147" s="266"/>
    </row>
    <row r="148" ht="15.75" customHeight="1">
      <c r="E148" s="266"/>
    </row>
    <row r="149" ht="15.75" customHeight="1">
      <c r="E149" s="266"/>
    </row>
    <row r="150" ht="15.75" customHeight="1">
      <c r="E150" s="266"/>
    </row>
    <row r="151" ht="15.75" customHeight="1">
      <c r="E151" s="266"/>
    </row>
    <row r="152" ht="15.75" customHeight="1">
      <c r="E152" s="266"/>
    </row>
    <row r="153" ht="15.75" customHeight="1">
      <c r="E153" s="266"/>
    </row>
    <row r="154" ht="15.75" customHeight="1">
      <c r="E154" s="266"/>
    </row>
    <row r="155" ht="15.75" customHeight="1">
      <c r="E155" s="266"/>
    </row>
    <row r="156" ht="15.75" customHeight="1">
      <c r="E156" s="266"/>
    </row>
    <row r="157" ht="15.75" customHeight="1">
      <c r="E157" s="266"/>
    </row>
    <row r="158" ht="15.75" customHeight="1">
      <c r="E158" s="266"/>
    </row>
    <row r="159" ht="15.75" customHeight="1">
      <c r="E159" s="266"/>
    </row>
    <row r="160" ht="15.75" customHeight="1">
      <c r="E160" s="266"/>
    </row>
    <row r="161" ht="15.75" customHeight="1">
      <c r="E161" s="266"/>
    </row>
    <row r="162" ht="15.75" customHeight="1">
      <c r="E162" s="266"/>
    </row>
    <row r="163" ht="15.75" customHeight="1">
      <c r="E163" s="266"/>
    </row>
    <row r="164" ht="15.75" customHeight="1">
      <c r="E164" s="266"/>
    </row>
    <row r="165" ht="15.75" customHeight="1">
      <c r="E165" s="266"/>
    </row>
    <row r="166" ht="15.75" customHeight="1">
      <c r="E166" s="266"/>
    </row>
    <row r="167" ht="15.75" customHeight="1">
      <c r="E167" s="266"/>
    </row>
    <row r="168" ht="15.75" customHeight="1">
      <c r="E168" s="266"/>
    </row>
    <row r="169" ht="15.75" customHeight="1">
      <c r="E169" s="266"/>
    </row>
    <row r="170" ht="15.75" customHeight="1">
      <c r="E170" s="266"/>
    </row>
    <row r="171" ht="15.75" customHeight="1">
      <c r="E171" s="266"/>
    </row>
    <row r="172" ht="15.75" customHeight="1">
      <c r="E172" s="266"/>
    </row>
    <row r="173" ht="15.75" customHeight="1">
      <c r="E173" s="266"/>
    </row>
    <row r="174" ht="15.75" customHeight="1">
      <c r="E174" s="266"/>
    </row>
    <row r="175" ht="15.75" customHeight="1">
      <c r="E175" s="266"/>
    </row>
    <row r="176" ht="15.75" customHeight="1">
      <c r="E176" s="266"/>
    </row>
    <row r="177" ht="15.75" customHeight="1">
      <c r="E177" s="266"/>
    </row>
    <row r="178" ht="15.75" customHeight="1">
      <c r="E178" s="266"/>
    </row>
    <row r="179" ht="15.75" customHeight="1">
      <c r="E179" s="266"/>
    </row>
    <row r="180" ht="15.75" customHeight="1">
      <c r="E180" s="266"/>
    </row>
    <row r="181" ht="15.75" customHeight="1">
      <c r="E181" s="266"/>
    </row>
    <row r="182" ht="15.75" customHeight="1">
      <c r="E182" s="266"/>
    </row>
    <row r="183" ht="15.75" customHeight="1">
      <c r="E183" s="266"/>
    </row>
    <row r="184" ht="15.75" customHeight="1">
      <c r="E184" s="266"/>
    </row>
    <row r="185" ht="15.75" customHeight="1">
      <c r="E185" s="266"/>
    </row>
    <row r="186" ht="15.75" customHeight="1">
      <c r="E186" s="266"/>
    </row>
    <row r="187" ht="15.75" customHeight="1">
      <c r="E187" s="266"/>
    </row>
    <row r="188" ht="15.75" customHeight="1">
      <c r="E188" s="266"/>
    </row>
    <row r="189" ht="15.75" customHeight="1">
      <c r="E189" s="266"/>
    </row>
    <row r="190" ht="15.75" customHeight="1">
      <c r="E190" s="266"/>
    </row>
    <row r="191" ht="15.75" customHeight="1">
      <c r="E191" s="266"/>
    </row>
    <row r="192" ht="15.75" customHeight="1">
      <c r="E192" s="266"/>
    </row>
    <row r="193" ht="15.75" customHeight="1">
      <c r="E193" s="266"/>
    </row>
    <row r="194" ht="15.75" customHeight="1">
      <c r="E194" s="266"/>
    </row>
    <row r="195" ht="15.75" customHeight="1">
      <c r="E195" s="266"/>
    </row>
    <row r="196" ht="15.75" customHeight="1">
      <c r="E196" s="266"/>
    </row>
    <row r="197" ht="15.75" customHeight="1">
      <c r="E197" s="266"/>
    </row>
    <row r="198" ht="15.75" customHeight="1">
      <c r="E198" s="266"/>
    </row>
    <row r="199" ht="15.75" customHeight="1">
      <c r="E199" s="266"/>
    </row>
    <row r="200" ht="15.75" customHeight="1">
      <c r="E200" s="266"/>
    </row>
    <row r="201" ht="15.75" customHeight="1">
      <c r="E201" s="266"/>
    </row>
    <row r="202" ht="15.75" customHeight="1">
      <c r="E202" s="266"/>
    </row>
    <row r="203" ht="15.75" customHeight="1">
      <c r="E203" s="266"/>
    </row>
    <row r="204" ht="15.75" customHeight="1">
      <c r="E204" s="266"/>
    </row>
    <row r="205" ht="15.75" customHeight="1">
      <c r="E205" s="266"/>
    </row>
    <row r="206" ht="15.75" customHeight="1">
      <c r="E206" s="266"/>
    </row>
    <row r="207" ht="15.75" customHeight="1">
      <c r="E207" s="266"/>
    </row>
    <row r="208" ht="15.75" customHeight="1">
      <c r="E208" s="266"/>
    </row>
    <row r="209" ht="15.75" customHeight="1">
      <c r="E209" s="266"/>
    </row>
    <row r="210" ht="15.75" customHeight="1">
      <c r="E210" s="266"/>
    </row>
    <row r="211" ht="15.75" customHeight="1">
      <c r="E211" s="266"/>
    </row>
    <row r="212" ht="15.75" customHeight="1">
      <c r="E212" s="266"/>
    </row>
    <row r="213" ht="15.75" customHeight="1">
      <c r="E213" s="266"/>
    </row>
    <row r="214" ht="15.75" customHeight="1">
      <c r="E214" s="266"/>
    </row>
    <row r="215" ht="15.75" customHeight="1">
      <c r="E215" s="266"/>
    </row>
    <row r="216" ht="15.75" customHeight="1">
      <c r="E216" s="266"/>
    </row>
    <row r="217" ht="15.75" customHeight="1">
      <c r="E217" s="266"/>
    </row>
    <row r="218" ht="15.75" customHeight="1">
      <c r="E218" s="266"/>
    </row>
    <row r="219" ht="15.75" customHeight="1">
      <c r="E219" s="266"/>
    </row>
    <row r="220" ht="15.75" customHeight="1">
      <c r="E220" s="266"/>
    </row>
    <row r="221" ht="15.75" customHeight="1">
      <c r="E221" s="266"/>
    </row>
    <row r="222" ht="15.75" customHeight="1">
      <c r="E222" s="266"/>
    </row>
    <row r="223" ht="15.75" customHeight="1">
      <c r="E223" s="266"/>
    </row>
    <row r="224" ht="15.75" customHeight="1">
      <c r="E224" s="266"/>
    </row>
    <row r="225" ht="15.75" customHeight="1">
      <c r="E225" s="266"/>
    </row>
    <row r="226" ht="15.75" customHeight="1">
      <c r="E226" s="266"/>
    </row>
    <row r="227" ht="15.75" customHeight="1">
      <c r="E227" s="266"/>
    </row>
    <row r="228" ht="15.75" customHeight="1">
      <c r="E228" s="266"/>
    </row>
    <row r="229" ht="15.75" customHeight="1">
      <c r="E229" s="266"/>
    </row>
    <row r="230" ht="15.75" customHeight="1">
      <c r="E230" s="266"/>
    </row>
    <row r="231" ht="15.75" customHeight="1">
      <c r="E231" s="266"/>
    </row>
    <row r="232" ht="15.75" customHeight="1">
      <c r="E232" s="266"/>
    </row>
    <row r="233" ht="15.75" customHeight="1">
      <c r="E233" s="266"/>
    </row>
    <row r="234" ht="15.75" customHeight="1">
      <c r="E234" s="266"/>
    </row>
    <row r="235" ht="15.75" customHeight="1">
      <c r="E235" s="266"/>
    </row>
    <row r="236" ht="15.75" customHeight="1">
      <c r="E236" s="266"/>
    </row>
    <row r="237" ht="15.75" customHeight="1">
      <c r="E237" s="266"/>
    </row>
    <row r="238" ht="15.75" customHeight="1">
      <c r="E238" s="266"/>
    </row>
    <row r="239" ht="15.75" customHeight="1">
      <c r="E239" s="266"/>
    </row>
    <row r="240" ht="15.75" customHeight="1">
      <c r="E240" s="266"/>
    </row>
    <row r="241" ht="15.75" customHeight="1">
      <c r="E241" s="266"/>
    </row>
    <row r="242" ht="15.75" customHeight="1">
      <c r="E242" s="266"/>
    </row>
    <row r="243" ht="15.75" customHeight="1">
      <c r="E243" s="266"/>
    </row>
    <row r="244" ht="15.75" customHeight="1">
      <c r="E244" s="266"/>
    </row>
    <row r="245" ht="15.75" customHeight="1">
      <c r="E245" s="266"/>
    </row>
    <row r="246" ht="15.75" customHeight="1">
      <c r="E246" s="266"/>
    </row>
    <row r="247" ht="15.75" customHeight="1">
      <c r="E247" s="266"/>
    </row>
    <row r="248" ht="15.75" customHeight="1">
      <c r="E248" s="266"/>
    </row>
    <row r="249" ht="15.75" customHeight="1">
      <c r="E249" s="266"/>
    </row>
    <row r="250" ht="15.75" customHeight="1">
      <c r="E250" s="266"/>
    </row>
    <row r="251" ht="15.75" customHeight="1">
      <c r="E251" s="266"/>
    </row>
    <row r="252" ht="15.75" customHeight="1">
      <c r="E252" s="266"/>
    </row>
    <row r="253" ht="15.75" customHeight="1">
      <c r="E253" s="266"/>
    </row>
    <row r="254" ht="15.75" customHeight="1">
      <c r="E254" s="266"/>
    </row>
    <row r="255" ht="15.75" customHeight="1">
      <c r="E255" s="266"/>
    </row>
    <row r="256" ht="15.75" customHeight="1">
      <c r="E256" s="266"/>
    </row>
    <row r="257" ht="15.75" customHeight="1">
      <c r="E257" s="266"/>
    </row>
    <row r="258" ht="15.75" customHeight="1">
      <c r="E258" s="266"/>
    </row>
    <row r="259" ht="15.75" customHeight="1">
      <c r="E259" s="266"/>
    </row>
    <row r="260" ht="15.75" customHeight="1">
      <c r="E260" s="266"/>
    </row>
    <row r="261" ht="15.75" customHeight="1">
      <c r="E261" s="266"/>
    </row>
    <row r="262" ht="15.75" customHeight="1">
      <c r="E262" s="266"/>
    </row>
    <row r="263" ht="15.75" customHeight="1">
      <c r="E263" s="266"/>
    </row>
    <row r="264" ht="15.75" customHeight="1">
      <c r="E264" s="266"/>
    </row>
    <row r="265" ht="15.75" customHeight="1">
      <c r="E265" s="266"/>
    </row>
    <row r="266" ht="15.75" customHeight="1">
      <c r="E266" s="266"/>
    </row>
    <row r="267" ht="15.75" customHeight="1">
      <c r="E267" s="266"/>
    </row>
    <row r="268" ht="15.75" customHeight="1">
      <c r="E268" s="266"/>
    </row>
    <row r="269" ht="15.75" customHeight="1">
      <c r="E269" s="266"/>
    </row>
    <row r="270" ht="15.75" customHeight="1">
      <c r="E270" s="266"/>
    </row>
    <row r="271" ht="15.75" customHeight="1">
      <c r="E271" s="266"/>
    </row>
    <row r="272" ht="15.75" customHeight="1">
      <c r="E272" s="266"/>
    </row>
    <row r="273" ht="15.75" customHeight="1">
      <c r="E273" s="266"/>
    </row>
    <row r="274" ht="15.75" customHeight="1">
      <c r="E274" s="266"/>
    </row>
    <row r="275" ht="15.75" customHeight="1">
      <c r="E275" s="266"/>
    </row>
    <row r="276" ht="15.75" customHeight="1">
      <c r="E276" s="266"/>
    </row>
    <row r="277" ht="15.75" customHeight="1">
      <c r="E277" s="266"/>
    </row>
    <row r="278" ht="15.75" customHeight="1">
      <c r="E278" s="266"/>
    </row>
    <row r="279" ht="15.75" customHeight="1">
      <c r="E279" s="266"/>
    </row>
    <row r="280" ht="15.75" customHeight="1">
      <c r="E280" s="266"/>
    </row>
    <row r="281" ht="15.75" customHeight="1">
      <c r="E281" s="266"/>
    </row>
    <row r="282" ht="15.75" customHeight="1">
      <c r="E282" s="266"/>
    </row>
    <row r="283" ht="15.75" customHeight="1">
      <c r="E283" s="266"/>
    </row>
    <row r="284" ht="15.75" customHeight="1">
      <c r="E284" s="266"/>
    </row>
    <row r="285" ht="15.75" customHeight="1">
      <c r="E285" s="266"/>
    </row>
    <row r="286" ht="15.75" customHeight="1">
      <c r="E286" s="266"/>
    </row>
    <row r="287" ht="15.75" customHeight="1">
      <c r="E287" s="266"/>
    </row>
    <row r="288" ht="15.75" customHeight="1">
      <c r="E288" s="266"/>
    </row>
    <row r="289" ht="15.75" customHeight="1">
      <c r="E289" s="266"/>
    </row>
    <row r="290" ht="15.75" customHeight="1">
      <c r="E290" s="266"/>
    </row>
    <row r="291" ht="15.75" customHeight="1">
      <c r="E291" s="266"/>
    </row>
    <row r="292" ht="15.75" customHeight="1">
      <c r="E292" s="266"/>
    </row>
    <row r="293" ht="15.75" customHeight="1">
      <c r="E293" s="266"/>
    </row>
    <row r="294" ht="15.75" customHeight="1">
      <c r="E294" s="266"/>
    </row>
    <row r="295" ht="15.75" customHeight="1">
      <c r="E295" s="266"/>
    </row>
    <row r="296" ht="15.75" customHeight="1">
      <c r="E296" s="266"/>
    </row>
    <row r="297" ht="15.75" customHeight="1">
      <c r="E297" s="266"/>
    </row>
    <row r="298" ht="15.75" customHeight="1">
      <c r="E298" s="266"/>
    </row>
    <row r="299" ht="15.75" customHeight="1">
      <c r="E299" s="266"/>
    </row>
    <row r="300" ht="15.75" customHeight="1">
      <c r="E300" s="266"/>
    </row>
    <row r="301" ht="15.75" customHeight="1">
      <c r="E301" s="266"/>
    </row>
    <row r="302" ht="15.75" customHeight="1">
      <c r="E302" s="266"/>
    </row>
    <row r="303" ht="15.75" customHeight="1">
      <c r="E303" s="266"/>
    </row>
    <row r="304" ht="15.75" customHeight="1">
      <c r="E304" s="266"/>
    </row>
    <row r="305" ht="15.75" customHeight="1">
      <c r="E305" s="266"/>
    </row>
    <row r="306" ht="15.75" customHeight="1">
      <c r="E306" s="266"/>
    </row>
    <row r="307" ht="15.75" customHeight="1">
      <c r="E307" s="266"/>
    </row>
    <row r="308" ht="15.75" customHeight="1">
      <c r="E308" s="266"/>
    </row>
    <row r="309" ht="15.75" customHeight="1">
      <c r="E309" s="266"/>
    </row>
    <row r="310" ht="15.75" customHeight="1">
      <c r="E310" s="266"/>
    </row>
    <row r="311" ht="15.75" customHeight="1">
      <c r="E311" s="266"/>
    </row>
    <row r="312" ht="15.75" customHeight="1">
      <c r="E312" s="266"/>
    </row>
    <row r="313" ht="15.75" customHeight="1">
      <c r="E313" s="266"/>
    </row>
    <row r="314" ht="15.75" customHeight="1">
      <c r="E314" s="266"/>
    </row>
    <row r="315" ht="15.75" customHeight="1">
      <c r="E315" s="266"/>
    </row>
    <row r="316" ht="15.75" customHeight="1">
      <c r="E316" s="266"/>
    </row>
    <row r="317" ht="15.75" customHeight="1">
      <c r="E317" s="266"/>
    </row>
    <row r="318" ht="15.75" customHeight="1">
      <c r="E318" s="266"/>
    </row>
    <row r="319" ht="15.75" customHeight="1">
      <c r="E319" s="266"/>
    </row>
    <row r="320" ht="15.75" customHeight="1">
      <c r="E320" s="266"/>
    </row>
    <row r="321" ht="15.75" customHeight="1">
      <c r="E321" s="266"/>
    </row>
    <row r="322" ht="15.75" customHeight="1">
      <c r="E322" s="266"/>
    </row>
    <row r="323" ht="15.75" customHeight="1">
      <c r="E323" s="266"/>
    </row>
    <row r="324" ht="15.75" customHeight="1">
      <c r="E324" s="266"/>
    </row>
    <row r="325" ht="15.75" customHeight="1">
      <c r="E325" s="266"/>
    </row>
    <row r="326" ht="15.75" customHeight="1">
      <c r="E326" s="266"/>
    </row>
    <row r="327" ht="15.75" customHeight="1">
      <c r="E327" s="266"/>
    </row>
    <row r="328" ht="15.75" customHeight="1">
      <c r="E328" s="266"/>
    </row>
    <row r="329" ht="15.75" customHeight="1">
      <c r="E329" s="266"/>
    </row>
    <row r="330" ht="15.75" customHeight="1">
      <c r="E330" s="266"/>
    </row>
    <row r="331" ht="15.75" customHeight="1">
      <c r="E331" s="266"/>
    </row>
    <row r="332" ht="15.75" customHeight="1">
      <c r="E332" s="266"/>
    </row>
    <row r="333" ht="15.75" customHeight="1">
      <c r="E333" s="266"/>
    </row>
    <row r="334" ht="15.75" customHeight="1">
      <c r="E334" s="266"/>
    </row>
    <row r="335" ht="15.75" customHeight="1">
      <c r="E335" s="266"/>
    </row>
    <row r="336" ht="15.75" customHeight="1">
      <c r="E336" s="266"/>
    </row>
    <row r="337" ht="15.75" customHeight="1">
      <c r="E337" s="266"/>
    </row>
    <row r="338" ht="15.75" customHeight="1">
      <c r="E338" s="266"/>
    </row>
    <row r="339" ht="15.75" customHeight="1">
      <c r="E339" s="266"/>
    </row>
    <row r="340" ht="15.75" customHeight="1">
      <c r="E340" s="266"/>
    </row>
    <row r="341" ht="15.75" customHeight="1">
      <c r="E341" s="266"/>
    </row>
    <row r="342" ht="15.75" customHeight="1">
      <c r="E342" s="266"/>
    </row>
    <row r="343" ht="15.75" customHeight="1">
      <c r="E343" s="266"/>
    </row>
    <row r="344" ht="15.75" customHeight="1">
      <c r="E344" s="266"/>
    </row>
    <row r="345" ht="15.75" customHeight="1">
      <c r="E345" s="266"/>
    </row>
    <row r="346" ht="15.75" customHeight="1">
      <c r="E346" s="266"/>
    </row>
    <row r="347" ht="15.75" customHeight="1">
      <c r="E347" s="266"/>
    </row>
    <row r="348" ht="15.75" customHeight="1">
      <c r="E348" s="266"/>
    </row>
    <row r="349" ht="15.75" customHeight="1">
      <c r="E349" s="266"/>
    </row>
    <row r="350" ht="15.75" customHeight="1">
      <c r="E350" s="266"/>
    </row>
    <row r="351" ht="15.75" customHeight="1">
      <c r="E351" s="266"/>
    </row>
    <row r="352" ht="15.75" customHeight="1">
      <c r="E352" s="266"/>
    </row>
    <row r="353" ht="15.75" customHeight="1">
      <c r="E353" s="266"/>
    </row>
    <row r="354" ht="15.75" customHeight="1">
      <c r="E354" s="266"/>
    </row>
    <row r="355" ht="15.75" customHeight="1">
      <c r="E355" s="266"/>
    </row>
    <row r="356" ht="15.75" customHeight="1">
      <c r="E356" s="266"/>
    </row>
    <row r="357" ht="15.75" customHeight="1">
      <c r="E357" s="266"/>
    </row>
    <row r="358" ht="15.75" customHeight="1">
      <c r="E358" s="266"/>
    </row>
    <row r="359" ht="15.75" customHeight="1">
      <c r="E359" s="266"/>
    </row>
    <row r="360" ht="15.75" customHeight="1">
      <c r="E360" s="266"/>
    </row>
    <row r="361" ht="15.75" customHeight="1">
      <c r="E361" s="266"/>
    </row>
    <row r="362" ht="15.75" customHeight="1">
      <c r="E362" s="266"/>
    </row>
    <row r="363" ht="15.75" customHeight="1">
      <c r="E363" s="266"/>
    </row>
    <row r="364" ht="15.75" customHeight="1">
      <c r="E364" s="266"/>
    </row>
    <row r="365" ht="15.75" customHeight="1">
      <c r="E365" s="266"/>
    </row>
    <row r="366" ht="15.75" customHeight="1">
      <c r="E366" s="266"/>
    </row>
    <row r="367" ht="15.75" customHeight="1">
      <c r="E367" s="266"/>
    </row>
    <row r="368" ht="15.75" customHeight="1">
      <c r="E368" s="266"/>
    </row>
    <row r="369" ht="15.75" customHeight="1">
      <c r="E369" s="266"/>
    </row>
    <row r="370" ht="15.75" customHeight="1">
      <c r="E370" s="266"/>
    </row>
    <row r="371" ht="15.75" customHeight="1">
      <c r="E371" s="266"/>
    </row>
    <row r="372" ht="15.75" customHeight="1">
      <c r="E372" s="266"/>
    </row>
    <row r="373" ht="15.75" customHeight="1">
      <c r="E373" s="266"/>
    </row>
    <row r="374" ht="15.75" customHeight="1">
      <c r="E374" s="266"/>
    </row>
    <row r="375" ht="15.75" customHeight="1">
      <c r="E375" s="266"/>
    </row>
    <row r="376" ht="15.75" customHeight="1">
      <c r="E376" s="266"/>
    </row>
    <row r="377" ht="15.75" customHeight="1">
      <c r="E377" s="266"/>
    </row>
    <row r="378" ht="15.75" customHeight="1">
      <c r="E378" s="266"/>
    </row>
    <row r="379" ht="15.75" customHeight="1">
      <c r="E379" s="266"/>
    </row>
    <row r="380" ht="15.75" customHeight="1">
      <c r="E380" s="266"/>
    </row>
    <row r="381" ht="15.75" customHeight="1">
      <c r="E381" s="266"/>
    </row>
    <row r="382" ht="15.75" customHeight="1">
      <c r="E382" s="266"/>
    </row>
    <row r="383" ht="15.75" customHeight="1">
      <c r="E383" s="266"/>
    </row>
    <row r="384" ht="15.75" customHeight="1">
      <c r="E384" s="266"/>
    </row>
    <row r="385" ht="15.75" customHeight="1">
      <c r="E385" s="266"/>
    </row>
    <row r="386" ht="15.75" customHeight="1">
      <c r="E386" s="266"/>
    </row>
    <row r="387" ht="15.75" customHeight="1">
      <c r="E387" s="266"/>
    </row>
    <row r="388" ht="15.75" customHeight="1">
      <c r="E388" s="266"/>
    </row>
    <row r="389" ht="15.75" customHeight="1">
      <c r="E389" s="266"/>
    </row>
    <row r="390" ht="15.75" customHeight="1">
      <c r="E390" s="266"/>
    </row>
    <row r="391" ht="15.75" customHeight="1">
      <c r="E391" s="266"/>
    </row>
    <row r="392" ht="15.75" customHeight="1">
      <c r="E392" s="266"/>
    </row>
    <row r="393" ht="15.75" customHeight="1">
      <c r="E393" s="266"/>
    </row>
    <row r="394" ht="15.75" customHeight="1">
      <c r="E394" s="266"/>
    </row>
    <row r="395" ht="15.75" customHeight="1">
      <c r="E395" s="266"/>
    </row>
    <row r="396" ht="15.75" customHeight="1">
      <c r="E396" s="266"/>
    </row>
    <row r="397" ht="15.75" customHeight="1">
      <c r="E397" s="266"/>
    </row>
    <row r="398" ht="15.75" customHeight="1">
      <c r="E398" s="266"/>
    </row>
    <row r="399" ht="15.75" customHeight="1">
      <c r="E399" s="266"/>
    </row>
    <row r="400" ht="15.75" customHeight="1">
      <c r="E400" s="266"/>
    </row>
    <row r="401" ht="15.75" customHeight="1">
      <c r="E401" s="266"/>
    </row>
    <row r="402" ht="15.75" customHeight="1">
      <c r="E402" s="266"/>
    </row>
    <row r="403" ht="15.75" customHeight="1">
      <c r="E403" s="266"/>
    </row>
    <row r="404" ht="15.75" customHeight="1">
      <c r="E404" s="266"/>
    </row>
    <row r="405" ht="15.75" customHeight="1">
      <c r="E405" s="266"/>
    </row>
    <row r="406" ht="15.75" customHeight="1">
      <c r="E406" s="266"/>
    </row>
    <row r="407" ht="15.75" customHeight="1">
      <c r="E407" s="266"/>
    </row>
    <row r="408" ht="15.75" customHeight="1">
      <c r="E408" s="266"/>
    </row>
    <row r="409" ht="15.75" customHeight="1">
      <c r="E409" s="266"/>
    </row>
    <row r="410" ht="15.75" customHeight="1">
      <c r="E410" s="266"/>
    </row>
    <row r="411" ht="15.75" customHeight="1">
      <c r="E411" s="266"/>
    </row>
    <row r="412" ht="15.75" customHeight="1">
      <c r="E412" s="266"/>
    </row>
    <row r="413" ht="15.75" customHeight="1">
      <c r="E413" s="266"/>
    </row>
    <row r="414" ht="15.75" customHeight="1">
      <c r="E414" s="266"/>
    </row>
    <row r="415" ht="15.75" customHeight="1">
      <c r="E415" s="266"/>
    </row>
    <row r="416" ht="15.75" customHeight="1">
      <c r="E416" s="266"/>
    </row>
    <row r="417" ht="15.75" customHeight="1">
      <c r="E417" s="266"/>
    </row>
    <row r="418" ht="15.75" customHeight="1">
      <c r="E418" s="266"/>
    </row>
    <row r="419" ht="15.75" customHeight="1">
      <c r="E419" s="266"/>
    </row>
    <row r="420" ht="15.75" customHeight="1">
      <c r="E420" s="266"/>
    </row>
    <row r="421" ht="15.75" customHeight="1">
      <c r="E421" s="266"/>
    </row>
    <row r="422" ht="15.75" customHeight="1">
      <c r="E422" s="266"/>
    </row>
    <row r="423" ht="15.75" customHeight="1">
      <c r="E423" s="266"/>
    </row>
    <row r="424" ht="15.75" customHeight="1">
      <c r="E424" s="266"/>
    </row>
    <row r="425" ht="15.75" customHeight="1">
      <c r="E425" s="266"/>
    </row>
    <row r="426" ht="15.75" customHeight="1">
      <c r="E426" s="266"/>
    </row>
    <row r="427" ht="15.75" customHeight="1">
      <c r="E427" s="266"/>
    </row>
    <row r="428" ht="15.75" customHeight="1">
      <c r="E428" s="266"/>
    </row>
    <row r="429" ht="15.75" customHeight="1">
      <c r="E429" s="266"/>
    </row>
    <row r="430" ht="15.75" customHeight="1">
      <c r="E430" s="266"/>
    </row>
    <row r="431" ht="15.75" customHeight="1">
      <c r="E431" s="266"/>
    </row>
    <row r="432" ht="15.75" customHeight="1">
      <c r="E432" s="266"/>
    </row>
    <row r="433" ht="15.75" customHeight="1">
      <c r="E433" s="266"/>
    </row>
    <row r="434" ht="15.75" customHeight="1">
      <c r="E434" s="266"/>
    </row>
    <row r="435" ht="15.75" customHeight="1">
      <c r="E435" s="266"/>
    </row>
    <row r="436" ht="15.75" customHeight="1">
      <c r="E436" s="266"/>
    </row>
    <row r="437" ht="15.75" customHeight="1">
      <c r="E437" s="266"/>
    </row>
    <row r="438" ht="15.75" customHeight="1">
      <c r="E438" s="266"/>
    </row>
    <row r="439" ht="15.75" customHeight="1">
      <c r="E439" s="266"/>
    </row>
    <row r="440" ht="15.75" customHeight="1">
      <c r="E440" s="266"/>
    </row>
    <row r="441" ht="15.75" customHeight="1">
      <c r="E441" s="266"/>
    </row>
    <row r="442" ht="15.75" customHeight="1">
      <c r="E442" s="266"/>
    </row>
    <row r="443" ht="15.75" customHeight="1">
      <c r="E443" s="266"/>
    </row>
    <row r="444" ht="15.75" customHeight="1">
      <c r="E444" s="266"/>
    </row>
    <row r="445" ht="15.75" customHeight="1">
      <c r="E445" s="266"/>
    </row>
    <row r="446" ht="15.75" customHeight="1">
      <c r="E446" s="266"/>
    </row>
    <row r="447" ht="15.75" customHeight="1">
      <c r="E447" s="266"/>
    </row>
    <row r="448" ht="15.75" customHeight="1">
      <c r="E448" s="266"/>
    </row>
    <row r="449" ht="15.75" customHeight="1">
      <c r="E449" s="266"/>
    </row>
    <row r="450" ht="15.75" customHeight="1">
      <c r="E450" s="266"/>
    </row>
    <row r="451" ht="15.75" customHeight="1">
      <c r="E451" s="266"/>
    </row>
    <row r="452" ht="15.75" customHeight="1">
      <c r="E452" s="266"/>
    </row>
    <row r="453" ht="15.75" customHeight="1">
      <c r="E453" s="266"/>
    </row>
    <row r="454" ht="15.75" customHeight="1">
      <c r="E454" s="266"/>
    </row>
    <row r="455" ht="15.75" customHeight="1">
      <c r="E455" s="266"/>
    </row>
    <row r="456" ht="15.75" customHeight="1">
      <c r="E456" s="266"/>
    </row>
    <row r="457" ht="15.75" customHeight="1">
      <c r="E457" s="266"/>
    </row>
    <row r="458" ht="15.75" customHeight="1">
      <c r="E458" s="266"/>
    </row>
    <row r="459" ht="15.75" customHeight="1">
      <c r="E459" s="266"/>
    </row>
    <row r="460" ht="15.75" customHeight="1">
      <c r="E460" s="266"/>
    </row>
    <row r="461" ht="15.75" customHeight="1">
      <c r="E461" s="266"/>
    </row>
    <row r="462" ht="15.75" customHeight="1">
      <c r="E462" s="266"/>
    </row>
    <row r="463" ht="15.75" customHeight="1">
      <c r="E463" s="266"/>
    </row>
    <row r="464" ht="15.75" customHeight="1">
      <c r="E464" s="266"/>
    </row>
    <row r="465" ht="15.75" customHeight="1">
      <c r="E465" s="266"/>
    </row>
    <row r="466" ht="15.75" customHeight="1">
      <c r="E466" s="266"/>
    </row>
    <row r="467" ht="15.75" customHeight="1">
      <c r="E467" s="266"/>
    </row>
    <row r="468" ht="15.75" customHeight="1">
      <c r="E468" s="266"/>
    </row>
    <row r="469" ht="15.75" customHeight="1">
      <c r="E469" s="266"/>
    </row>
    <row r="470" ht="15.75" customHeight="1">
      <c r="E470" s="266"/>
    </row>
    <row r="471" ht="15.75" customHeight="1">
      <c r="E471" s="266"/>
    </row>
    <row r="472" ht="15.75" customHeight="1">
      <c r="E472" s="266"/>
    </row>
    <row r="473" ht="15.75" customHeight="1">
      <c r="E473" s="266"/>
    </row>
    <row r="474" ht="15.75" customHeight="1">
      <c r="E474" s="266"/>
    </row>
    <row r="475" ht="15.75" customHeight="1">
      <c r="E475" s="266"/>
    </row>
    <row r="476" ht="15.75" customHeight="1">
      <c r="E476" s="266"/>
    </row>
    <row r="477" ht="15.75" customHeight="1">
      <c r="E477" s="266"/>
    </row>
    <row r="478" ht="15.75" customHeight="1">
      <c r="E478" s="266"/>
    </row>
    <row r="479" ht="15.75" customHeight="1">
      <c r="E479" s="266"/>
    </row>
    <row r="480" ht="15.75" customHeight="1">
      <c r="E480" s="266"/>
    </row>
    <row r="481" ht="15.75" customHeight="1">
      <c r="E481" s="266"/>
    </row>
    <row r="482" ht="15.75" customHeight="1">
      <c r="E482" s="266"/>
    </row>
    <row r="483" ht="15.75" customHeight="1">
      <c r="E483" s="266"/>
    </row>
    <row r="484" ht="15.75" customHeight="1">
      <c r="E484" s="266"/>
    </row>
    <row r="485" ht="15.75" customHeight="1">
      <c r="E485" s="266"/>
    </row>
    <row r="486" ht="15.75" customHeight="1">
      <c r="E486" s="266"/>
    </row>
    <row r="487" ht="15.75" customHeight="1">
      <c r="E487" s="266"/>
    </row>
    <row r="488" ht="15.75" customHeight="1">
      <c r="E488" s="266"/>
    </row>
    <row r="489" ht="15.75" customHeight="1">
      <c r="E489" s="266"/>
    </row>
    <row r="490" ht="15.75" customHeight="1">
      <c r="E490" s="266"/>
    </row>
    <row r="491" ht="15.75" customHeight="1">
      <c r="E491" s="266"/>
    </row>
    <row r="492" ht="15.75" customHeight="1">
      <c r="E492" s="266"/>
    </row>
    <row r="493" ht="15.75" customHeight="1">
      <c r="E493" s="266"/>
    </row>
    <row r="494" ht="15.75" customHeight="1">
      <c r="E494" s="266"/>
    </row>
    <row r="495" ht="15.75" customHeight="1">
      <c r="E495" s="266"/>
    </row>
    <row r="496" ht="15.75" customHeight="1">
      <c r="E496" s="266"/>
    </row>
    <row r="497" ht="15.75" customHeight="1">
      <c r="E497" s="266"/>
    </row>
    <row r="498" ht="15.75" customHeight="1">
      <c r="E498" s="266"/>
    </row>
    <row r="499" ht="15.75" customHeight="1">
      <c r="E499" s="266"/>
    </row>
    <row r="500" ht="15.75" customHeight="1">
      <c r="E500" s="266"/>
    </row>
    <row r="501" ht="15.75" customHeight="1">
      <c r="E501" s="266"/>
    </row>
    <row r="502" ht="15.75" customHeight="1">
      <c r="E502" s="266"/>
    </row>
    <row r="503" ht="15.75" customHeight="1">
      <c r="E503" s="266"/>
    </row>
    <row r="504" ht="15.75" customHeight="1">
      <c r="E504" s="266"/>
    </row>
    <row r="505" ht="15.75" customHeight="1">
      <c r="E505" s="266"/>
    </row>
    <row r="506" ht="15.75" customHeight="1">
      <c r="E506" s="266"/>
    </row>
    <row r="507" ht="15.75" customHeight="1">
      <c r="E507" s="266"/>
    </row>
    <row r="508" ht="15.75" customHeight="1">
      <c r="E508" s="266"/>
    </row>
    <row r="509" ht="15.75" customHeight="1">
      <c r="E509" s="266"/>
    </row>
    <row r="510" ht="15.75" customHeight="1">
      <c r="E510" s="266"/>
    </row>
    <row r="511" ht="15.75" customHeight="1">
      <c r="E511" s="266"/>
    </row>
    <row r="512" ht="15.75" customHeight="1">
      <c r="E512" s="266"/>
    </row>
    <row r="513" ht="15.75" customHeight="1">
      <c r="E513" s="266"/>
    </row>
    <row r="514" ht="15.75" customHeight="1">
      <c r="E514" s="266"/>
    </row>
    <row r="515" ht="15.75" customHeight="1">
      <c r="E515" s="266"/>
    </row>
    <row r="516" ht="15.75" customHeight="1">
      <c r="E516" s="266"/>
    </row>
    <row r="517" ht="15.75" customHeight="1">
      <c r="E517" s="266"/>
    </row>
    <row r="518" ht="15.75" customHeight="1">
      <c r="E518" s="266"/>
    </row>
    <row r="519" ht="15.75" customHeight="1">
      <c r="E519" s="266"/>
    </row>
    <row r="520" ht="15.75" customHeight="1">
      <c r="E520" s="266"/>
    </row>
    <row r="521" ht="15.75" customHeight="1">
      <c r="E521" s="266"/>
    </row>
    <row r="522" ht="15.75" customHeight="1">
      <c r="E522" s="266"/>
    </row>
    <row r="523" ht="15.75" customHeight="1">
      <c r="E523" s="266"/>
    </row>
    <row r="524" ht="15.75" customHeight="1">
      <c r="E524" s="266"/>
    </row>
    <row r="525" ht="15.75" customHeight="1">
      <c r="E525" s="266"/>
    </row>
    <row r="526" ht="15.75" customHeight="1">
      <c r="E526" s="266"/>
    </row>
    <row r="527" ht="15.75" customHeight="1">
      <c r="E527" s="266"/>
    </row>
    <row r="528" ht="15.75" customHeight="1">
      <c r="E528" s="266"/>
    </row>
    <row r="529" ht="15.75" customHeight="1">
      <c r="E529" s="266"/>
    </row>
    <row r="530" ht="15.75" customHeight="1">
      <c r="E530" s="266"/>
    </row>
    <row r="531" ht="15.75" customHeight="1">
      <c r="E531" s="266"/>
    </row>
    <row r="532" ht="15.75" customHeight="1">
      <c r="E532" s="266"/>
    </row>
    <row r="533" ht="15.75" customHeight="1">
      <c r="E533" s="266"/>
    </row>
    <row r="534" ht="15.75" customHeight="1">
      <c r="E534" s="266"/>
    </row>
    <row r="535" ht="15.75" customHeight="1">
      <c r="E535" s="266"/>
    </row>
    <row r="536" ht="15.75" customHeight="1">
      <c r="E536" s="266"/>
    </row>
    <row r="537" ht="15.75" customHeight="1">
      <c r="E537" s="266"/>
    </row>
    <row r="538" ht="15.75" customHeight="1">
      <c r="E538" s="266"/>
    </row>
    <row r="539" ht="15.75" customHeight="1">
      <c r="E539" s="266"/>
    </row>
    <row r="540" ht="15.75" customHeight="1">
      <c r="E540" s="266"/>
    </row>
    <row r="541" ht="15.75" customHeight="1">
      <c r="E541" s="266"/>
    </row>
    <row r="542" ht="15.75" customHeight="1">
      <c r="E542" s="266"/>
    </row>
    <row r="543" ht="15.75" customHeight="1">
      <c r="E543" s="266"/>
    </row>
    <row r="544" ht="15.75" customHeight="1">
      <c r="E544" s="266"/>
    </row>
    <row r="545" ht="15.75" customHeight="1">
      <c r="E545" s="266"/>
    </row>
    <row r="546" ht="15.75" customHeight="1">
      <c r="E546" s="266"/>
    </row>
    <row r="547" ht="15.75" customHeight="1">
      <c r="E547" s="266"/>
    </row>
    <row r="548" ht="15.75" customHeight="1">
      <c r="E548" s="266"/>
    </row>
    <row r="549" ht="15.75" customHeight="1">
      <c r="E549" s="266"/>
    </row>
    <row r="550" ht="15.75" customHeight="1">
      <c r="E550" s="266"/>
    </row>
    <row r="551" ht="15.75" customHeight="1">
      <c r="E551" s="266"/>
    </row>
    <row r="552" ht="15.75" customHeight="1">
      <c r="E552" s="266"/>
    </row>
    <row r="553" ht="15.75" customHeight="1">
      <c r="E553" s="266"/>
    </row>
    <row r="554" ht="15.75" customHeight="1">
      <c r="E554" s="266"/>
    </row>
    <row r="555" ht="15.75" customHeight="1">
      <c r="E555" s="266"/>
    </row>
    <row r="556" ht="15.75" customHeight="1">
      <c r="E556" s="266"/>
    </row>
    <row r="557" ht="15.75" customHeight="1">
      <c r="E557" s="266"/>
    </row>
    <row r="558" ht="15.75" customHeight="1">
      <c r="E558" s="266"/>
    </row>
    <row r="559" ht="15.75" customHeight="1">
      <c r="E559" s="266"/>
    </row>
    <row r="560" ht="15.75" customHeight="1">
      <c r="E560" s="266"/>
    </row>
    <row r="561" ht="15.75" customHeight="1">
      <c r="E561" s="266"/>
    </row>
    <row r="562" ht="15.75" customHeight="1">
      <c r="E562" s="266"/>
    </row>
    <row r="563" ht="15.75" customHeight="1">
      <c r="E563" s="266"/>
    </row>
    <row r="564" ht="15.75" customHeight="1">
      <c r="E564" s="266"/>
    </row>
    <row r="565" ht="15.75" customHeight="1">
      <c r="E565" s="266"/>
    </row>
    <row r="566" ht="15.75" customHeight="1">
      <c r="E566" s="266"/>
    </row>
    <row r="567" ht="15.75" customHeight="1">
      <c r="E567" s="266"/>
    </row>
    <row r="568" ht="15.75" customHeight="1">
      <c r="E568" s="266"/>
    </row>
    <row r="569" ht="15.75" customHeight="1">
      <c r="E569" s="266"/>
    </row>
    <row r="570" ht="15.75" customHeight="1">
      <c r="E570" s="266"/>
    </row>
    <row r="571" ht="15.75" customHeight="1">
      <c r="E571" s="266"/>
    </row>
    <row r="572" ht="15.75" customHeight="1">
      <c r="E572" s="266"/>
    </row>
    <row r="573" ht="15.75" customHeight="1">
      <c r="E573" s="266"/>
    </row>
    <row r="574" ht="15.75" customHeight="1">
      <c r="E574" s="266"/>
    </row>
    <row r="575" ht="15.75" customHeight="1">
      <c r="E575" s="266"/>
    </row>
    <row r="576" ht="15.75" customHeight="1">
      <c r="E576" s="266"/>
    </row>
    <row r="577" ht="15.75" customHeight="1">
      <c r="E577" s="266"/>
    </row>
    <row r="578" ht="15.75" customHeight="1">
      <c r="E578" s="266"/>
    </row>
    <row r="579" ht="15.75" customHeight="1">
      <c r="E579" s="266"/>
    </row>
    <row r="580" ht="15.75" customHeight="1">
      <c r="E580" s="266"/>
    </row>
    <row r="581" ht="15.75" customHeight="1">
      <c r="E581" s="266"/>
    </row>
    <row r="582" ht="15.75" customHeight="1">
      <c r="E582" s="266"/>
    </row>
    <row r="583" ht="15.75" customHeight="1">
      <c r="E583" s="266"/>
    </row>
    <row r="584" ht="15.75" customHeight="1">
      <c r="E584" s="266"/>
    </row>
    <row r="585" ht="15.75" customHeight="1">
      <c r="E585" s="266"/>
    </row>
    <row r="586" ht="15.75" customHeight="1">
      <c r="E586" s="266"/>
    </row>
    <row r="587" ht="15.75" customHeight="1">
      <c r="E587" s="266"/>
    </row>
    <row r="588" ht="15.75" customHeight="1">
      <c r="E588" s="266"/>
    </row>
    <row r="589" ht="15.75" customHeight="1">
      <c r="E589" s="266"/>
    </row>
    <row r="590" ht="15.75" customHeight="1">
      <c r="E590" s="266"/>
    </row>
    <row r="591" ht="15.75" customHeight="1">
      <c r="E591" s="266"/>
    </row>
    <row r="592" ht="15.75" customHeight="1">
      <c r="E592" s="266"/>
    </row>
    <row r="593" ht="15.75" customHeight="1">
      <c r="E593" s="266"/>
    </row>
    <row r="594" ht="15.75" customHeight="1">
      <c r="E594" s="266"/>
    </row>
    <row r="595" ht="15.75" customHeight="1">
      <c r="E595" s="266"/>
    </row>
    <row r="596" ht="15.75" customHeight="1">
      <c r="E596" s="266"/>
    </row>
    <row r="597" ht="15.75" customHeight="1">
      <c r="E597" s="266"/>
    </row>
    <row r="598" ht="15.75" customHeight="1">
      <c r="E598" s="266"/>
    </row>
    <row r="599" ht="15.75" customHeight="1">
      <c r="E599" s="266"/>
    </row>
    <row r="600" ht="15.75" customHeight="1">
      <c r="E600" s="266"/>
    </row>
    <row r="601" ht="15.75" customHeight="1">
      <c r="E601" s="266"/>
    </row>
    <row r="602" ht="15.75" customHeight="1">
      <c r="E602" s="266"/>
    </row>
    <row r="603" ht="15.75" customHeight="1">
      <c r="E603" s="266"/>
    </row>
    <row r="604" ht="15.75" customHeight="1">
      <c r="E604" s="266"/>
    </row>
    <row r="605" ht="15.75" customHeight="1">
      <c r="E605" s="266"/>
    </row>
    <row r="606" ht="15.75" customHeight="1">
      <c r="E606" s="266"/>
    </row>
    <row r="607" ht="15.75" customHeight="1">
      <c r="E607" s="266"/>
    </row>
    <row r="608" ht="15.75" customHeight="1">
      <c r="E608" s="266"/>
    </row>
    <row r="609" ht="15.75" customHeight="1">
      <c r="E609" s="266"/>
    </row>
    <row r="610" ht="15.75" customHeight="1">
      <c r="E610" s="266"/>
    </row>
    <row r="611" ht="15.75" customHeight="1">
      <c r="E611" s="266"/>
    </row>
    <row r="612" ht="15.75" customHeight="1">
      <c r="E612" s="266"/>
    </row>
    <row r="613" ht="15.75" customHeight="1">
      <c r="E613" s="266"/>
    </row>
    <row r="614" ht="15.75" customHeight="1">
      <c r="E614" s="266"/>
    </row>
    <row r="615" ht="15.75" customHeight="1">
      <c r="E615" s="266"/>
    </row>
    <row r="616" ht="15.75" customHeight="1">
      <c r="E616" s="266"/>
    </row>
    <row r="617" ht="15.75" customHeight="1">
      <c r="E617" s="266"/>
    </row>
    <row r="618" ht="15.75" customHeight="1">
      <c r="E618" s="266"/>
    </row>
    <row r="619" ht="15.75" customHeight="1">
      <c r="E619" s="266"/>
    </row>
    <row r="620" ht="15.75" customHeight="1">
      <c r="E620" s="266"/>
    </row>
    <row r="621" ht="15.75" customHeight="1">
      <c r="E621" s="266"/>
    </row>
    <row r="622" ht="15.75" customHeight="1">
      <c r="E622" s="266"/>
    </row>
    <row r="623" ht="15.75" customHeight="1">
      <c r="E623" s="266"/>
    </row>
    <row r="624" ht="15.75" customHeight="1">
      <c r="E624" s="266"/>
    </row>
    <row r="625" ht="15.75" customHeight="1">
      <c r="E625" s="266"/>
    </row>
    <row r="626" ht="15.75" customHeight="1">
      <c r="E626" s="266"/>
    </row>
    <row r="627" ht="15.75" customHeight="1">
      <c r="E627" s="266"/>
    </row>
    <row r="628" ht="15.75" customHeight="1">
      <c r="E628" s="266"/>
    </row>
    <row r="629" ht="15.75" customHeight="1">
      <c r="E629" s="266"/>
    </row>
    <row r="630" ht="15.75" customHeight="1">
      <c r="E630" s="266"/>
    </row>
    <row r="631" ht="15.75" customHeight="1">
      <c r="E631" s="266"/>
    </row>
    <row r="632" ht="15.75" customHeight="1">
      <c r="E632" s="266"/>
    </row>
    <row r="633" ht="15.75" customHeight="1">
      <c r="E633" s="266"/>
    </row>
    <row r="634" ht="15.75" customHeight="1">
      <c r="E634" s="266"/>
    </row>
    <row r="635" ht="15.75" customHeight="1">
      <c r="E635" s="266"/>
    </row>
    <row r="636" ht="15.75" customHeight="1">
      <c r="E636" s="266"/>
    </row>
    <row r="637" ht="15.75" customHeight="1">
      <c r="E637" s="266"/>
    </row>
    <row r="638" ht="15.75" customHeight="1">
      <c r="E638" s="266"/>
    </row>
    <row r="639" ht="15.75" customHeight="1">
      <c r="E639" s="266"/>
    </row>
    <row r="640" ht="15.75" customHeight="1">
      <c r="E640" s="266"/>
    </row>
    <row r="641" ht="15.75" customHeight="1">
      <c r="E641" s="266"/>
    </row>
    <row r="642" ht="15.75" customHeight="1">
      <c r="E642" s="266"/>
    </row>
    <row r="643" ht="15.75" customHeight="1">
      <c r="E643" s="266"/>
    </row>
    <row r="644" ht="15.75" customHeight="1">
      <c r="E644" s="266"/>
    </row>
    <row r="645" ht="15.75" customHeight="1">
      <c r="E645" s="266"/>
    </row>
    <row r="646" ht="15.75" customHeight="1">
      <c r="E646" s="266"/>
    </row>
    <row r="647" ht="15.75" customHeight="1">
      <c r="E647" s="266"/>
    </row>
    <row r="648" ht="15.75" customHeight="1">
      <c r="E648" s="266"/>
    </row>
    <row r="649" ht="15.75" customHeight="1">
      <c r="E649" s="266"/>
    </row>
    <row r="650" ht="15.75" customHeight="1">
      <c r="E650" s="266"/>
    </row>
    <row r="651" ht="15.75" customHeight="1">
      <c r="E651" s="266"/>
    </row>
    <row r="652" ht="15.75" customHeight="1">
      <c r="E652" s="266"/>
    </row>
    <row r="653" ht="15.75" customHeight="1">
      <c r="E653" s="266"/>
    </row>
    <row r="654" ht="15.75" customHeight="1">
      <c r="E654" s="266"/>
    </row>
    <row r="655" ht="15.75" customHeight="1">
      <c r="E655" s="266"/>
    </row>
    <row r="656" ht="15.75" customHeight="1">
      <c r="E656" s="266"/>
    </row>
    <row r="657" ht="15.75" customHeight="1">
      <c r="E657" s="266"/>
    </row>
    <row r="658" ht="15.75" customHeight="1">
      <c r="E658" s="266"/>
    </row>
    <row r="659" ht="15.75" customHeight="1">
      <c r="E659" s="266"/>
    </row>
    <row r="660" ht="15.75" customHeight="1">
      <c r="E660" s="266"/>
    </row>
    <row r="661" ht="15.75" customHeight="1">
      <c r="E661" s="266"/>
    </row>
    <row r="662" ht="15.75" customHeight="1">
      <c r="E662" s="266"/>
    </row>
    <row r="663" ht="15.75" customHeight="1">
      <c r="E663" s="266"/>
    </row>
    <row r="664" ht="15.75" customHeight="1">
      <c r="E664" s="266"/>
    </row>
    <row r="665" ht="15.75" customHeight="1">
      <c r="E665" s="266"/>
    </row>
    <row r="666" ht="15.75" customHeight="1">
      <c r="E666" s="266"/>
    </row>
    <row r="667" ht="15.75" customHeight="1">
      <c r="E667" s="266"/>
    </row>
    <row r="668" ht="15.75" customHeight="1">
      <c r="E668" s="266"/>
    </row>
    <row r="669" ht="15.75" customHeight="1">
      <c r="E669" s="266"/>
    </row>
    <row r="670" ht="15.75" customHeight="1">
      <c r="E670" s="266"/>
    </row>
    <row r="671" ht="15.75" customHeight="1">
      <c r="E671" s="266"/>
    </row>
    <row r="672" ht="15.75" customHeight="1">
      <c r="E672" s="266"/>
    </row>
    <row r="673" ht="15.75" customHeight="1">
      <c r="E673" s="266"/>
    </row>
    <row r="674" ht="15.75" customHeight="1">
      <c r="E674" s="266"/>
    </row>
    <row r="675" ht="15.75" customHeight="1">
      <c r="E675" s="266"/>
    </row>
    <row r="676" ht="15.75" customHeight="1">
      <c r="E676" s="266"/>
    </row>
    <row r="677" ht="15.75" customHeight="1">
      <c r="E677" s="266"/>
    </row>
    <row r="678" ht="15.75" customHeight="1">
      <c r="E678" s="266"/>
    </row>
    <row r="679" ht="15.75" customHeight="1">
      <c r="E679" s="266"/>
    </row>
    <row r="680" ht="15.75" customHeight="1">
      <c r="E680" s="266"/>
    </row>
    <row r="681" ht="15.75" customHeight="1">
      <c r="E681" s="266"/>
    </row>
    <row r="682" ht="15.75" customHeight="1">
      <c r="E682" s="266"/>
    </row>
    <row r="683" ht="15.75" customHeight="1">
      <c r="E683" s="266"/>
    </row>
    <row r="684" ht="15.75" customHeight="1">
      <c r="E684" s="266"/>
    </row>
    <row r="685" ht="15.75" customHeight="1">
      <c r="E685" s="266"/>
    </row>
    <row r="686" ht="15.75" customHeight="1">
      <c r="E686" s="266"/>
    </row>
    <row r="687" ht="15.75" customHeight="1">
      <c r="E687" s="266"/>
    </row>
    <row r="688" ht="15.75" customHeight="1">
      <c r="E688" s="266"/>
    </row>
    <row r="689" ht="15.75" customHeight="1">
      <c r="E689" s="266"/>
    </row>
    <row r="690" ht="15.75" customHeight="1">
      <c r="E690" s="266"/>
    </row>
    <row r="691" ht="15.75" customHeight="1">
      <c r="E691" s="266"/>
    </row>
    <row r="692" ht="15.75" customHeight="1">
      <c r="E692" s="266"/>
    </row>
    <row r="693" ht="15.75" customHeight="1">
      <c r="E693" s="266"/>
    </row>
    <row r="694" ht="15.75" customHeight="1">
      <c r="E694" s="266"/>
    </row>
    <row r="695" ht="15.75" customHeight="1">
      <c r="E695" s="266"/>
    </row>
    <row r="696" ht="15.75" customHeight="1">
      <c r="E696" s="266"/>
    </row>
    <row r="697" ht="15.75" customHeight="1">
      <c r="E697" s="266"/>
    </row>
    <row r="698" ht="15.75" customHeight="1">
      <c r="E698" s="266"/>
    </row>
    <row r="699" ht="15.75" customHeight="1">
      <c r="E699" s="266"/>
    </row>
    <row r="700" ht="15.75" customHeight="1">
      <c r="E700" s="266"/>
    </row>
    <row r="701" ht="15.75" customHeight="1">
      <c r="E701" s="266"/>
    </row>
    <row r="702" ht="15.75" customHeight="1">
      <c r="E702" s="266"/>
    </row>
    <row r="703" ht="15.75" customHeight="1">
      <c r="E703" s="266"/>
    </row>
    <row r="704" ht="15.75" customHeight="1">
      <c r="E704" s="266"/>
    </row>
    <row r="705" ht="15.75" customHeight="1">
      <c r="E705" s="266"/>
    </row>
    <row r="706" ht="15.75" customHeight="1">
      <c r="E706" s="266"/>
    </row>
    <row r="707" ht="15.75" customHeight="1">
      <c r="E707" s="266"/>
    </row>
    <row r="708" ht="15.75" customHeight="1">
      <c r="E708" s="266"/>
    </row>
    <row r="709" ht="15.75" customHeight="1">
      <c r="E709" s="266"/>
    </row>
    <row r="710" ht="15.75" customHeight="1">
      <c r="E710" s="266"/>
    </row>
    <row r="711" ht="15.75" customHeight="1">
      <c r="E711" s="266"/>
    </row>
    <row r="712" ht="15.75" customHeight="1">
      <c r="E712" s="266"/>
    </row>
    <row r="713" ht="15.75" customHeight="1">
      <c r="E713" s="266"/>
    </row>
    <row r="714" ht="15.75" customHeight="1">
      <c r="E714" s="266"/>
    </row>
    <row r="715" ht="15.75" customHeight="1">
      <c r="E715" s="266"/>
    </row>
    <row r="716" ht="15.75" customHeight="1">
      <c r="E716" s="266"/>
    </row>
    <row r="717" ht="15.75" customHeight="1">
      <c r="E717" s="266"/>
    </row>
    <row r="718" ht="15.75" customHeight="1">
      <c r="E718" s="266"/>
    </row>
    <row r="719" ht="15.75" customHeight="1">
      <c r="E719" s="266"/>
    </row>
    <row r="720" ht="15.75" customHeight="1">
      <c r="E720" s="266"/>
    </row>
    <row r="721" ht="15.75" customHeight="1">
      <c r="E721" s="266"/>
    </row>
    <row r="722" ht="15.75" customHeight="1">
      <c r="E722" s="266"/>
    </row>
    <row r="723" ht="15.75" customHeight="1">
      <c r="E723" s="266"/>
    </row>
    <row r="724" ht="15.75" customHeight="1">
      <c r="E724" s="266"/>
    </row>
    <row r="725" ht="15.75" customHeight="1">
      <c r="E725" s="266"/>
    </row>
    <row r="726" ht="15.75" customHeight="1">
      <c r="E726" s="266"/>
    </row>
    <row r="727" ht="15.75" customHeight="1">
      <c r="E727" s="266"/>
    </row>
    <row r="728" ht="15.75" customHeight="1">
      <c r="E728" s="266"/>
    </row>
    <row r="729" ht="15.75" customHeight="1">
      <c r="E729" s="266"/>
    </row>
    <row r="730" ht="15.75" customHeight="1">
      <c r="E730" s="266"/>
    </row>
    <row r="731" ht="15.75" customHeight="1">
      <c r="E731" s="266"/>
    </row>
    <row r="732" ht="15.75" customHeight="1">
      <c r="E732" s="266"/>
    </row>
    <row r="733" ht="15.75" customHeight="1">
      <c r="E733" s="266"/>
    </row>
    <row r="734" ht="15.75" customHeight="1">
      <c r="E734" s="266"/>
    </row>
    <row r="735" ht="15.75" customHeight="1">
      <c r="E735" s="266"/>
    </row>
    <row r="736" ht="15.75" customHeight="1">
      <c r="E736" s="266"/>
    </row>
    <row r="737" ht="15.75" customHeight="1">
      <c r="E737" s="266"/>
    </row>
    <row r="738" ht="15.75" customHeight="1">
      <c r="E738" s="266"/>
    </row>
    <row r="739" ht="15.75" customHeight="1">
      <c r="E739" s="266"/>
    </row>
    <row r="740" ht="15.75" customHeight="1">
      <c r="E740" s="266"/>
    </row>
    <row r="741" ht="15.75" customHeight="1">
      <c r="E741" s="266"/>
    </row>
    <row r="742" ht="15.75" customHeight="1">
      <c r="E742" s="266"/>
    </row>
    <row r="743" ht="15.75" customHeight="1">
      <c r="E743" s="266"/>
    </row>
    <row r="744" ht="15.75" customHeight="1">
      <c r="E744" s="266"/>
    </row>
    <row r="745" ht="15.75" customHeight="1">
      <c r="E745" s="266"/>
    </row>
    <row r="746" ht="15.75" customHeight="1">
      <c r="E746" s="266"/>
    </row>
    <row r="747" ht="15.75" customHeight="1">
      <c r="E747" s="266"/>
    </row>
    <row r="748" ht="15.75" customHeight="1">
      <c r="E748" s="266"/>
    </row>
    <row r="749" ht="15.75" customHeight="1">
      <c r="E749" s="266"/>
    </row>
    <row r="750" ht="15.75" customHeight="1">
      <c r="E750" s="266"/>
    </row>
    <row r="751" ht="15.75" customHeight="1">
      <c r="E751" s="266"/>
    </row>
    <row r="752" ht="15.75" customHeight="1">
      <c r="E752" s="266"/>
    </row>
    <row r="753" ht="15.75" customHeight="1">
      <c r="E753" s="266"/>
    </row>
    <row r="754" ht="15.75" customHeight="1">
      <c r="E754" s="266"/>
    </row>
    <row r="755" ht="15.75" customHeight="1">
      <c r="E755" s="266"/>
    </row>
    <row r="756" ht="15.75" customHeight="1">
      <c r="E756" s="266"/>
    </row>
    <row r="757" ht="15.75" customHeight="1">
      <c r="E757" s="266"/>
    </row>
    <row r="758" ht="15.75" customHeight="1">
      <c r="E758" s="266"/>
    </row>
    <row r="759" ht="15.75" customHeight="1">
      <c r="E759" s="266"/>
    </row>
    <row r="760" ht="15.75" customHeight="1">
      <c r="E760" s="266"/>
    </row>
    <row r="761" ht="15.75" customHeight="1">
      <c r="E761" s="266"/>
    </row>
    <row r="762" ht="15.75" customHeight="1">
      <c r="E762" s="266"/>
    </row>
    <row r="763" ht="15.75" customHeight="1">
      <c r="E763" s="266"/>
    </row>
    <row r="764" ht="15.75" customHeight="1">
      <c r="E764" s="266"/>
    </row>
    <row r="765" ht="15.75" customHeight="1">
      <c r="E765" s="266"/>
    </row>
    <row r="766" ht="15.75" customHeight="1">
      <c r="E766" s="266"/>
    </row>
    <row r="767" ht="15.75" customHeight="1">
      <c r="E767" s="266"/>
    </row>
    <row r="768" ht="15.75" customHeight="1">
      <c r="E768" s="266"/>
    </row>
    <row r="769" ht="15.75" customHeight="1">
      <c r="E769" s="266"/>
    </row>
    <row r="770" ht="15.75" customHeight="1">
      <c r="E770" s="266"/>
    </row>
    <row r="771" ht="15.75" customHeight="1">
      <c r="E771" s="266"/>
    </row>
    <row r="772" ht="15.75" customHeight="1">
      <c r="E772" s="266"/>
    </row>
    <row r="773" ht="15.75" customHeight="1">
      <c r="E773" s="266"/>
    </row>
    <row r="774" ht="15.75" customHeight="1">
      <c r="E774" s="266"/>
    </row>
    <row r="775" ht="15.75" customHeight="1">
      <c r="E775" s="266"/>
    </row>
    <row r="776" ht="15.75" customHeight="1">
      <c r="E776" s="266"/>
    </row>
    <row r="777" ht="15.75" customHeight="1">
      <c r="E777" s="266"/>
    </row>
    <row r="778" ht="15.75" customHeight="1">
      <c r="E778" s="266"/>
    </row>
    <row r="779" ht="15.75" customHeight="1">
      <c r="E779" s="266"/>
    </row>
    <row r="780" ht="15.75" customHeight="1">
      <c r="E780" s="266"/>
    </row>
    <row r="781" ht="15.75" customHeight="1">
      <c r="E781" s="266"/>
    </row>
    <row r="782" ht="15.75" customHeight="1">
      <c r="E782" s="266"/>
    </row>
    <row r="783" ht="15.75" customHeight="1">
      <c r="E783" s="266"/>
    </row>
    <row r="784" ht="15.75" customHeight="1">
      <c r="E784" s="266"/>
    </row>
    <row r="785" ht="15.75" customHeight="1">
      <c r="E785" s="266"/>
    </row>
    <row r="786" ht="15.75" customHeight="1">
      <c r="E786" s="266"/>
    </row>
    <row r="787" ht="15.75" customHeight="1">
      <c r="E787" s="266"/>
    </row>
    <row r="788" ht="15.75" customHeight="1">
      <c r="E788" s="266"/>
    </row>
    <row r="789" ht="15.75" customHeight="1">
      <c r="E789" s="266"/>
    </row>
    <row r="790" ht="15.75" customHeight="1">
      <c r="E790" s="266"/>
    </row>
    <row r="791" ht="15.75" customHeight="1">
      <c r="E791" s="266"/>
    </row>
    <row r="792" ht="15.75" customHeight="1">
      <c r="E792" s="266"/>
    </row>
    <row r="793" ht="15.75" customHeight="1">
      <c r="E793" s="266"/>
    </row>
    <row r="794" ht="15.75" customHeight="1">
      <c r="E794" s="266"/>
    </row>
    <row r="795" ht="15.75" customHeight="1">
      <c r="E795" s="266"/>
    </row>
    <row r="796" ht="15.75" customHeight="1">
      <c r="E796" s="266"/>
    </row>
    <row r="797" ht="15.75" customHeight="1">
      <c r="E797" s="266"/>
    </row>
    <row r="798" ht="15.75" customHeight="1">
      <c r="E798" s="266"/>
    </row>
    <row r="799" ht="15.75" customHeight="1">
      <c r="E799" s="266"/>
    </row>
    <row r="800" ht="15.75" customHeight="1">
      <c r="E800" s="266"/>
    </row>
    <row r="801" ht="15.75" customHeight="1">
      <c r="E801" s="266"/>
    </row>
    <row r="802" ht="15.75" customHeight="1">
      <c r="E802" s="266"/>
    </row>
    <row r="803" ht="15.75" customHeight="1">
      <c r="E803" s="266"/>
    </row>
    <row r="804" ht="15.75" customHeight="1">
      <c r="E804" s="266"/>
    </row>
    <row r="805" ht="15.75" customHeight="1">
      <c r="E805" s="266"/>
    </row>
    <row r="806" ht="15.75" customHeight="1">
      <c r="E806" s="266"/>
    </row>
    <row r="807" ht="15.75" customHeight="1">
      <c r="E807" s="266"/>
    </row>
    <row r="808" ht="15.75" customHeight="1">
      <c r="E808" s="266"/>
    </row>
    <row r="809" ht="15.75" customHeight="1">
      <c r="E809" s="266"/>
    </row>
    <row r="810" ht="15.75" customHeight="1">
      <c r="E810" s="266"/>
    </row>
    <row r="811" ht="15.75" customHeight="1">
      <c r="E811" s="266"/>
    </row>
    <row r="812" ht="15.75" customHeight="1">
      <c r="E812" s="266"/>
    </row>
    <row r="813" ht="15.75" customHeight="1">
      <c r="E813" s="266"/>
    </row>
    <row r="814" ht="15.75" customHeight="1">
      <c r="E814" s="266"/>
    </row>
    <row r="815" ht="15.75" customHeight="1">
      <c r="E815" s="266"/>
    </row>
    <row r="816" ht="15.75" customHeight="1">
      <c r="E816" s="266"/>
    </row>
    <row r="817" ht="15.75" customHeight="1">
      <c r="E817" s="266"/>
    </row>
    <row r="818" ht="15.75" customHeight="1">
      <c r="E818" s="266"/>
    </row>
    <row r="819" ht="15.75" customHeight="1">
      <c r="E819" s="266"/>
    </row>
    <row r="820" ht="15.75" customHeight="1">
      <c r="E820" s="266"/>
    </row>
    <row r="821" ht="15.75" customHeight="1">
      <c r="E821" s="266"/>
    </row>
    <row r="822" ht="15.75" customHeight="1">
      <c r="E822" s="266"/>
    </row>
    <row r="823" ht="15.75" customHeight="1">
      <c r="E823" s="266"/>
    </row>
    <row r="824" ht="15.75" customHeight="1">
      <c r="E824" s="266"/>
    </row>
    <row r="825" ht="15.75" customHeight="1">
      <c r="E825" s="266"/>
    </row>
    <row r="826" ht="15.75" customHeight="1">
      <c r="E826" s="266"/>
    </row>
    <row r="827" ht="15.75" customHeight="1">
      <c r="E827" s="266"/>
    </row>
    <row r="828" ht="15.75" customHeight="1">
      <c r="E828" s="266"/>
    </row>
    <row r="829" ht="15.75" customHeight="1">
      <c r="E829" s="266"/>
    </row>
    <row r="830" ht="15.75" customHeight="1">
      <c r="E830" s="266"/>
    </row>
    <row r="831" ht="15.75" customHeight="1">
      <c r="E831" s="266"/>
    </row>
    <row r="832" ht="15.75" customHeight="1">
      <c r="E832" s="266"/>
    </row>
    <row r="833" ht="15.75" customHeight="1">
      <c r="E833" s="266"/>
    </row>
    <row r="834" ht="15.75" customHeight="1">
      <c r="E834" s="266"/>
    </row>
    <row r="835" ht="15.75" customHeight="1">
      <c r="E835" s="266"/>
    </row>
    <row r="836" ht="15.75" customHeight="1">
      <c r="E836" s="266"/>
    </row>
    <row r="837" ht="15.75" customHeight="1">
      <c r="E837" s="266"/>
    </row>
    <row r="838" ht="15.75" customHeight="1">
      <c r="E838" s="266"/>
    </row>
    <row r="839" ht="15.75" customHeight="1">
      <c r="E839" s="266"/>
    </row>
    <row r="840" ht="15.75" customHeight="1">
      <c r="E840" s="266"/>
    </row>
    <row r="841" ht="15.75" customHeight="1">
      <c r="E841" s="266"/>
    </row>
    <row r="842" ht="15.75" customHeight="1">
      <c r="E842" s="266"/>
    </row>
    <row r="843" ht="15.75" customHeight="1">
      <c r="E843" s="266"/>
    </row>
    <row r="844" ht="15.75" customHeight="1">
      <c r="E844" s="266"/>
    </row>
    <row r="845" ht="15.75" customHeight="1">
      <c r="E845" s="266"/>
    </row>
    <row r="846" ht="15.75" customHeight="1">
      <c r="E846" s="266"/>
    </row>
    <row r="847" ht="15.75" customHeight="1">
      <c r="E847" s="266"/>
    </row>
    <row r="848" ht="15.75" customHeight="1">
      <c r="E848" s="266"/>
    </row>
    <row r="849" ht="15.75" customHeight="1">
      <c r="E849" s="266"/>
    </row>
    <row r="850" ht="15.75" customHeight="1">
      <c r="E850" s="266"/>
    </row>
    <row r="851" ht="15.75" customHeight="1">
      <c r="E851" s="266"/>
    </row>
    <row r="852" ht="15.75" customHeight="1">
      <c r="E852" s="266"/>
    </row>
    <row r="853" ht="15.75" customHeight="1">
      <c r="E853" s="266"/>
    </row>
    <row r="854" ht="15.75" customHeight="1">
      <c r="E854" s="266"/>
    </row>
    <row r="855" ht="15.75" customHeight="1">
      <c r="E855" s="266"/>
    </row>
    <row r="856" ht="15.75" customHeight="1">
      <c r="E856" s="266"/>
    </row>
    <row r="857" ht="15.75" customHeight="1">
      <c r="E857" s="266"/>
    </row>
    <row r="858" ht="15.75" customHeight="1">
      <c r="E858" s="266"/>
    </row>
    <row r="859" ht="15.75" customHeight="1">
      <c r="E859" s="266"/>
    </row>
    <row r="860" ht="15.75" customHeight="1">
      <c r="E860" s="266"/>
    </row>
    <row r="861" ht="15.75" customHeight="1">
      <c r="E861" s="266"/>
    </row>
    <row r="862" ht="15.75" customHeight="1">
      <c r="E862" s="266"/>
    </row>
    <row r="863" ht="15.75" customHeight="1">
      <c r="E863" s="266"/>
    </row>
    <row r="864" ht="15.75" customHeight="1">
      <c r="E864" s="266"/>
    </row>
    <row r="865" ht="15.75" customHeight="1">
      <c r="E865" s="266"/>
    </row>
    <row r="866" ht="15.75" customHeight="1">
      <c r="E866" s="266"/>
    </row>
    <row r="867" ht="15.75" customHeight="1">
      <c r="E867" s="266"/>
    </row>
    <row r="868" ht="15.75" customHeight="1">
      <c r="E868" s="266"/>
    </row>
    <row r="869" ht="15.75" customHeight="1">
      <c r="E869" s="266"/>
    </row>
    <row r="870" ht="15.75" customHeight="1">
      <c r="E870" s="266"/>
    </row>
    <row r="871" ht="15.75" customHeight="1">
      <c r="E871" s="266"/>
    </row>
    <row r="872" ht="15.75" customHeight="1">
      <c r="E872" s="266"/>
    </row>
    <row r="873" ht="15.75" customHeight="1">
      <c r="E873" s="266"/>
    </row>
    <row r="874" ht="15.75" customHeight="1">
      <c r="E874" s="266"/>
    </row>
    <row r="875" ht="15.75" customHeight="1">
      <c r="E875" s="266"/>
    </row>
    <row r="876" ht="15.75" customHeight="1">
      <c r="E876" s="266"/>
    </row>
    <row r="877" ht="15.75" customHeight="1">
      <c r="E877" s="266"/>
    </row>
    <row r="878" ht="15.75" customHeight="1">
      <c r="E878" s="266"/>
    </row>
    <row r="879" ht="15.75" customHeight="1">
      <c r="E879" s="266"/>
    </row>
    <row r="880" ht="15.75" customHeight="1">
      <c r="E880" s="266"/>
    </row>
    <row r="881" ht="15.75" customHeight="1">
      <c r="E881" s="266"/>
    </row>
    <row r="882" ht="15.75" customHeight="1">
      <c r="E882" s="266"/>
    </row>
    <row r="883" ht="15.75" customHeight="1">
      <c r="E883" s="266"/>
    </row>
    <row r="884" ht="15.75" customHeight="1">
      <c r="E884" s="266"/>
    </row>
    <row r="885" ht="15.75" customHeight="1">
      <c r="E885" s="266"/>
    </row>
    <row r="886" ht="15.75" customHeight="1">
      <c r="E886" s="266"/>
    </row>
    <row r="887" ht="15.75" customHeight="1">
      <c r="E887" s="266"/>
    </row>
    <row r="888" ht="15.75" customHeight="1">
      <c r="E888" s="266"/>
    </row>
    <row r="889" ht="15.75" customHeight="1">
      <c r="E889" s="266"/>
    </row>
    <row r="890" ht="15.75" customHeight="1">
      <c r="E890" s="266"/>
    </row>
    <row r="891" ht="15.75" customHeight="1">
      <c r="E891" s="266"/>
    </row>
    <row r="892" ht="15.75" customHeight="1">
      <c r="E892" s="266"/>
    </row>
    <row r="893" ht="15.75" customHeight="1">
      <c r="E893" s="266"/>
    </row>
    <row r="894" ht="15.75" customHeight="1">
      <c r="E894" s="266"/>
    </row>
    <row r="895" ht="15.75" customHeight="1">
      <c r="E895" s="266"/>
    </row>
    <row r="896" ht="15.75" customHeight="1">
      <c r="E896" s="266"/>
    </row>
    <row r="897" ht="15.75" customHeight="1">
      <c r="E897" s="266"/>
    </row>
    <row r="898" ht="15.75" customHeight="1">
      <c r="E898" s="266"/>
    </row>
    <row r="899" ht="15.75" customHeight="1">
      <c r="E899" s="266"/>
    </row>
    <row r="900" ht="15.75" customHeight="1">
      <c r="E900" s="266"/>
    </row>
    <row r="901" ht="15.75" customHeight="1">
      <c r="E901" s="266"/>
    </row>
    <row r="902" ht="15.75" customHeight="1">
      <c r="E902" s="266"/>
    </row>
    <row r="903" ht="15.75" customHeight="1">
      <c r="E903" s="266"/>
    </row>
    <row r="904" ht="15.75" customHeight="1">
      <c r="E904" s="266"/>
    </row>
    <row r="905" ht="15.75" customHeight="1">
      <c r="E905" s="266"/>
    </row>
    <row r="906" ht="15.75" customHeight="1">
      <c r="E906" s="266"/>
    </row>
    <row r="907" ht="15.75" customHeight="1">
      <c r="E907" s="266"/>
    </row>
    <row r="908" ht="15.75" customHeight="1">
      <c r="E908" s="266"/>
    </row>
    <row r="909" ht="15.75" customHeight="1">
      <c r="E909" s="266"/>
    </row>
    <row r="910" ht="15.75" customHeight="1">
      <c r="E910" s="266"/>
    </row>
    <row r="911" ht="15.75" customHeight="1">
      <c r="E911" s="266"/>
    </row>
    <row r="912" ht="15.75" customHeight="1">
      <c r="E912" s="266"/>
    </row>
    <row r="913" ht="15.75" customHeight="1">
      <c r="E913" s="266"/>
    </row>
    <row r="914" ht="15.75" customHeight="1">
      <c r="E914" s="266"/>
    </row>
    <row r="915" ht="15.75" customHeight="1">
      <c r="E915" s="266"/>
    </row>
    <row r="916" ht="15.75" customHeight="1">
      <c r="E916" s="266"/>
    </row>
    <row r="917" ht="15.75" customHeight="1">
      <c r="E917" s="266"/>
    </row>
    <row r="918" ht="15.75" customHeight="1">
      <c r="E918" s="266"/>
    </row>
    <row r="919" ht="15.75" customHeight="1">
      <c r="E919" s="266"/>
    </row>
    <row r="920" ht="15.75" customHeight="1">
      <c r="E920" s="266"/>
    </row>
    <row r="921" ht="15.75" customHeight="1">
      <c r="E921" s="266"/>
    </row>
    <row r="922" ht="15.75" customHeight="1">
      <c r="E922" s="266"/>
    </row>
    <row r="923" ht="15.75" customHeight="1">
      <c r="E923" s="266"/>
    </row>
    <row r="924" ht="15.75" customHeight="1">
      <c r="E924" s="266"/>
    </row>
    <row r="925" ht="15.75" customHeight="1">
      <c r="E925" s="266"/>
    </row>
    <row r="926" ht="15.75" customHeight="1">
      <c r="E926" s="266"/>
    </row>
    <row r="927" ht="15.75" customHeight="1">
      <c r="E927" s="266"/>
    </row>
    <row r="928" ht="15.75" customHeight="1">
      <c r="E928" s="266"/>
    </row>
    <row r="929" ht="15.75" customHeight="1">
      <c r="E929" s="266"/>
    </row>
    <row r="930" ht="15.75" customHeight="1">
      <c r="E930" s="266"/>
    </row>
    <row r="931" ht="15.75" customHeight="1">
      <c r="E931" s="266"/>
    </row>
    <row r="932" ht="15.75" customHeight="1">
      <c r="E932" s="266"/>
    </row>
    <row r="933" ht="15.75" customHeight="1">
      <c r="E933" s="266"/>
    </row>
    <row r="934" ht="15.75" customHeight="1">
      <c r="E934" s="266"/>
    </row>
    <row r="935" ht="15.75" customHeight="1">
      <c r="E935" s="266"/>
    </row>
    <row r="936" ht="15.75" customHeight="1">
      <c r="E936" s="266"/>
    </row>
    <row r="937" ht="15.75" customHeight="1">
      <c r="E937" s="266"/>
    </row>
    <row r="938" ht="15.75" customHeight="1">
      <c r="E938" s="266"/>
    </row>
    <row r="939" ht="15.75" customHeight="1">
      <c r="E939" s="266"/>
    </row>
    <row r="940" ht="15.75" customHeight="1">
      <c r="E940" s="266"/>
    </row>
    <row r="941" ht="15.75" customHeight="1">
      <c r="E941" s="266"/>
    </row>
    <row r="942" ht="15.75" customHeight="1">
      <c r="E942" s="266"/>
    </row>
    <row r="943" ht="15.75" customHeight="1">
      <c r="E943" s="266"/>
    </row>
    <row r="944" ht="15.75" customHeight="1">
      <c r="E944" s="266"/>
    </row>
    <row r="945" ht="15.75" customHeight="1">
      <c r="E945" s="266"/>
    </row>
    <row r="946" ht="15.75" customHeight="1">
      <c r="E946" s="266"/>
    </row>
    <row r="947" ht="15.75" customHeight="1">
      <c r="E947" s="266"/>
    </row>
    <row r="948" ht="15.75" customHeight="1">
      <c r="E948" s="266"/>
    </row>
    <row r="949" ht="15.75" customHeight="1">
      <c r="E949" s="266"/>
    </row>
    <row r="950" ht="15.75" customHeight="1">
      <c r="E950" s="266"/>
    </row>
    <row r="951" ht="15.75" customHeight="1">
      <c r="E951" s="266"/>
    </row>
    <row r="952" ht="15.75" customHeight="1">
      <c r="E952" s="266"/>
    </row>
    <row r="953" ht="15.75" customHeight="1">
      <c r="E953" s="266"/>
    </row>
    <row r="954" ht="15.75" customHeight="1">
      <c r="E954" s="266"/>
    </row>
    <row r="955" ht="15.75" customHeight="1">
      <c r="E955" s="266"/>
    </row>
    <row r="956" ht="15.75" customHeight="1">
      <c r="E956" s="266"/>
    </row>
    <row r="957" ht="15.75" customHeight="1">
      <c r="E957" s="266"/>
    </row>
    <row r="958" ht="15.75" customHeight="1">
      <c r="E958" s="266"/>
    </row>
    <row r="959" ht="15.75" customHeight="1">
      <c r="E959" s="266"/>
    </row>
    <row r="960" ht="15.75" customHeight="1">
      <c r="E960" s="266"/>
    </row>
    <row r="961" ht="15.75" customHeight="1">
      <c r="E961" s="266"/>
    </row>
    <row r="962" ht="15.75" customHeight="1">
      <c r="E962" s="266"/>
    </row>
    <row r="963" ht="15.75" customHeight="1">
      <c r="E963" s="266"/>
    </row>
    <row r="964" ht="15.75" customHeight="1">
      <c r="E964" s="266"/>
    </row>
    <row r="965" ht="15.75" customHeight="1">
      <c r="E965" s="266"/>
    </row>
    <row r="966" ht="15.75" customHeight="1">
      <c r="E966" s="266"/>
    </row>
    <row r="967" ht="15.75" customHeight="1">
      <c r="E967" s="266"/>
    </row>
    <row r="968" ht="15.75" customHeight="1">
      <c r="E968" s="266"/>
    </row>
  </sheetData>
  <mergeCells count="19">
    <mergeCell ref="A13:A19"/>
    <mergeCell ref="A20:A30"/>
    <mergeCell ref="A3:A12"/>
    <mergeCell ref="G3:G12"/>
    <mergeCell ref="H3:H12"/>
    <mergeCell ref="I3:I12"/>
    <mergeCell ref="J3:J12"/>
    <mergeCell ref="G13:G19"/>
    <mergeCell ref="J13:J19"/>
    <mergeCell ref="H38:H42"/>
    <mergeCell ref="I38:I42"/>
    <mergeCell ref="H13:H19"/>
    <mergeCell ref="I13:I19"/>
    <mergeCell ref="G20:G30"/>
    <mergeCell ref="H20:H30"/>
    <mergeCell ref="I20:I30"/>
    <mergeCell ref="J20:J30"/>
    <mergeCell ref="G38:G42"/>
    <mergeCell ref="J38:J42"/>
  </mergeCells>
  <printOptions/>
  <pageMargins bottom="1.0" footer="0.0" header="0.0" left="0.75" right="0.75" top="1.0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B3" s="7" t="s">
        <v>797</v>
      </c>
      <c r="C3" s="8"/>
      <c r="D3" s="197"/>
      <c r="E3" s="8"/>
      <c r="F3" s="198"/>
      <c r="G3" s="10" t="str">
        <f>SUM(F4:F18)</f>
        <v>#REF!</v>
      </c>
      <c r="H3" s="11"/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 t="s">
        <v>9</v>
      </c>
      <c r="E4" s="17" t="str">
        <f t="shared" ref="E4:E13" si="1">VLOOKUP(B4,'[3]GROCERY LIST'!C2:H409,6,0)</f>
        <v>#REF!</v>
      </c>
      <c r="F4" s="188" t="str">
        <f t="shared" ref="F4:F18" si="2">E4*C4</f>
        <v>#REF!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/>
      <c r="C5" s="17"/>
      <c r="D5" s="130" t="s">
        <v>9</v>
      </c>
      <c r="E5" s="17" t="str">
        <f t="shared" si="1"/>
        <v>#REF!</v>
      </c>
      <c r="F5" s="188" t="str">
        <f t="shared" si="2"/>
        <v>#REF!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/>
      <c r="C6" s="17"/>
      <c r="D6" s="130" t="s">
        <v>9</v>
      </c>
      <c r="E6" s="17" t="str">
        <f t="shared" si="1"/>
        <v>#REF!</v>
      </c>
      <c r="F6" s="188" t="str">
        <f t="shared" si="2"/>
        <v>#REF!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/>
      <c r="C7" s="17"/>
      <c r="D7" s="130" t="s">
        <v>9</v>
      </c>
      <c r="E7" s="17" t="str">
        <f t="shared" si="1"/>
        <v>#REF!</v>
      </c>
      <c r="F7" s="188" t="str">
        <f t="shared" si="2"/>
        <v>#REF!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/>
      <c r="C8" s="17"/>
      <c r="D8" s="130" t="s">
        <v>9</v>
      </c>
      <c r="E8" s="17" t="str">
        <f t="shared" si="1"/>
        <v>#REF!</v>
      </c>
      <c r="F8" s="188" t="str">
        <f t="shared" si="2"/>
        <v>#REF!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/>
      <c r="C9" s="17"/>
      <c r="D9" s="130" t="s">
        <v>9</v>
      </c>
      <c r="E9" s="17" t="str">
        <f t="shared" si="1"/>
        <v>#REF!</v>
      </c>
      <c r="F9" s="188" t="str">
        <f t="shared" si="2"/>
        <v>#REF!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/>
      <c r="C10" s="17"/>
      <c r="D10" s="130" t="s">
        <v>9</v>
      </c>
      <c r="E10" s="17" t="str">
        <f t="shared" si="1"/>
        <v>#REF!</v>
      </c>
      <c r="F10" s="188" t="str">
        <f t="shared" si="2"/>
        <v>#REF!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/>
      <c r="C11" s="17"/>
      <c r="D11" s="130" t="s">
        <v>9</v>
      </c>
      <c r="E11" s="17" t="str">
        <f t="shared" si="1"/>
        <v>#REF!</v>
      </c>
      <c r="F11" s="188" t="str">
        <f t="shared" si="2"/>
        <v>#REF!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/>
      <c r="C12" s="17"/>
      <c r="D12" s="130" t="s">
        <v>9</v>
      </c>
      <c r="E12" s="17" t="str">
        <f t="shared" si="1"/>
        <v>#REF!</v>
      </c>
      <c r="F12" s="188" t="str">
        <f t="shared" si="2"/>
        <v>#REF!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/>
      <c r="C13" s="17"/>
      <c r="D13" s="130" t="s">
        <v>9</v>
      </c>
      <c r="E13" s="17" t="str">
        <f t="shared" si="1"/>
        <v>#REF!</v>
      </c>
      <c r="F13" s="188" t="str">
        <f t="shared" si="2"/>
        <v>#REF!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17"/>
      <c r="D14" s="130" t="s">
        <v>9</v>
      </c>
      <c r="E14" s="17" t="str">
        <f t="shared" ref="E14:E16" si="3">VLOOKUP(B14,'[3]GROCERY LIST'!C5:H412,6,0)</f>
        <v>#REF!</v>
      </c>
      <c r="F14" s="188" t="str">
        <f t="shared" si="2"/>
        <v>#REF!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/>
      <c r="C15" s="17"/>
      <c r="D15" s="130" t="s">
        <v>9</v>
      </c>
      <c r="E15" s="17" t="str">
        <f t="shared" si="3"/>
        <v>#REF!</v>
      </c>
      <c r="F15" s="188" t="str">
        <f t="shared" si="2"/>
        <v>#REF!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/>
      <c r="C16" s="17"/>
      <c r="D16" s="130" t="s">
        <v>9</v>
      </c>
      <c r="E16" s="17" t="str">
        <f t="shared" si="3"/>
        <v>#REF!</v>
      </c>
      <c r="F16" s="188" t="str">
        <f t="shared" si="2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/>
      <c r="C17" s="17"/>
      <c r="D17" s="130" t="s">
        <v>9</v>
      </c>
      <c r="E17" s="17" t="str">
        <f t="shared" ref="E17:E18" si="4">VLOOKUP(B17,'[3]GROCERY LIST'!C3:H410,6,0)</f>
        <v>#REF!</v>
      </c>
      <c r="F17" s="188" t="str">
        <f t="shared" si="2"/>
        <v>#REF!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17"/>
      <c r="D18" s="130" t="s">
        <v>9</v>
      </c>
      <c r="E18" s="17" t="str">
        <f t="shared" si="4"/>
        <v>#REF!</v>
      </c>
      <c r="F18" s="188" t="str">
        <f t="shared" si="2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3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00" t="s">
        <v>944</v>
      </c>
      <c r="B20" s="7" t="s">
        <v>814</v>
      </c>
      <c r="C20" s="8"/>
      <c r="D20" s="197"/>
      <c r="E20" s="8"/>
      <c r="F20" s="198"/>
      <c r="G20" s="10" t="str">
        <f>SUM(F22:F31)</f>
        <v>#REF!</v>
      </c>
      <c r="H20" s="11">
        <f>SUM(C22:C31)</f>
        <v>0</v>
      </c>
      <c r="I20" s="40" t="str">
        <f>G20/H20</f>
        <v>#REF!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32"/>
      <c r="C21" s="17"/>
      <c r="D21" s="130"/>
      <c r="E21" s="17"/>
      <c r="F21" s="18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32"/>
      <c r="C22" s="17"/>
      <c r="D22" s="130" t="s">
        <v>9</v>
      </c>
      <c r="E22" s="17"/>
      <c r="F22" s="188"/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32"/>
      <c r="C23" s="17"/>
      <c r="D23" s="130" t="s">
        <v>9</v>
      </c>
      <c r="E23" s="17" t="str">
        <f t="shared" ref="E23:E31" si="5">VLOOKUP(B23,'[3]GROCERY LIST'!C10:H416,6,0)</f>
        <v>#REF!</v>
      </c>
      <c r="F23" s="188" t="str">
        <f t="shared" ref="F23:F31" si="6">E23*C23</f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32"/>
      <c r="C24" s="17"/>
      <c r="D24" s="130" t="s">
        <v>9</v>
      </c>
      <c r="E24" s="17" t="str">
        <f t="shared" si="5"/>
        <v>#REF!</v>
      </c>
      <c r="F24" s="188" t="str">
        <f t="shared" si="6"/>
        <v>#REF!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2"/>
      <c r="C25" s="17"/>
      <c r="D25" s="130" t="s">
        <v>9</v>
      </c>
      <c r="E25" s="17" t="str">
        <f t="shared" si="5"/>
        <v>#REF!</v>
      </c>
      <c r="F25" s="188" t="str">
        <f t="shared" si="6"/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32"/>
      <c r="C26" s="17"/>
      <c r="D26" s="130" t="s">
        <v>9</v>
      </c>
      <c r="E26" s="17" t="str">
        <f t="shared" si="5"/>
        <v>#REF!</v>
      </c>
      <c r="F26" s="188" t="str">
        <f t="shared" si="6"/>
        <v>#REF!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2"/>
      <c r="C27" s="17"/>
      <c r="D27" s="130" t="s">
        <v>9</v>
      </c>
      <c r="E27" s="17" t="str">
        <f t="shared" si="5"/>
        <v>#REF!</v>
      </c>
      <c r="F27" s="188" t="str">
        <f t="shared" si="6"/>
        <v>#REF!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2"/>
      <c r="C28" s="17"/>
      <c r="D28" s="130" t="s">
        <v>9</v>
      </c>
      <c r="E28" s="17" t="str">
        <f t="shared" si="5"/>
        <v>#REF!</v>
      </c>
      <c r="F28" s="188" t="str">
        <f t="shared" si="6"/>
        <v>#REF!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30"/>
      <c r="C29" s="17"/>
      <c r="D29" s="130" t="s">
        <v>9</v>
      </c>
      <c r="E29" s="17" t="str">
        <f t="shared" si="5"/>
        <v>#REF!</v>
      </c>
      <c r="F29" s="188" t="str">
        <f t="shared" si="6"/>
        <v>#REF!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30"/>
      <c r="C30" s="17"/>
      <c r="D30" s="130" t="s">
        <v>9</v>
      </c>
      <c r="E30" s="17" t="str">
        <f t="shared" si="5"/>
        <v>#REF!</v>
      </c>
      <c r="F30" s="188" t="str">
        <f t="shared" si="6"/>
        <v>#REF!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30"/>
      <c r="C31" s="17"/>
      <c r="D31" s="130" t="s">
        <v>9</v>
      </c>
      <c r="E31" s="17" t="str">
        <f t="shared" si="5"/>
        <v>#REF!</v>
      </c>
      <c r="F31" s="188" t="str">
        <f t="shared" si="6"/>
        <v>#REF!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0"/>
      <c r="B32" s="21"/>
      <c r="C32" s="23"/>
      <c r="D32" s="131"/>
      <c r="E32" s="23"/>
      <c r="F32" s="199"/>
      <c r="G32" s="20"/>
      <c r="H32" s="20"/>
      <c r="I32" s="20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6" t="s">
        <v>945</v>
      </c>
      <c r="B33" s="7" t="s">
        <v>826</v>
      </c>
      <c r="C33" s="8"/>
      <c r="D33" s="8"/>
      <c r="E33" s="17"/>
      <c r="F33" s="9"/>
      <c r="G33" s="10" t="str">
        <f>SUM(F35:F40)</f>
        <v>#REF!</v>
      </c>
      <c r="H33" s="11">
        <v>5.0</v>
      </c>
      <c r="I33" s="40" t="str">
        <f>G33/H33</f>
        <v>#REF!</v>
      </c>
      <c r="J33" s="13" t="s">
        <v>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5"/>
      <c r="C34" s="17"/>
      <c r="D34" s="17"/>
      <c r="E34" s="17" t="str">
        <f t="shared" ref="E34:E40" si="7">VLOOKUP(B34,'[3]GROCERY LIST'!C21:H427,6,0)</f>
        <v>#REF!</v>
      </c>
      <c r="F34" s="18"/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2"/>
      <c r="C35" s="17"/>
      <c r="D35" s="17" t="s">
        <v>9</v>
      </c>
      <c r="E35" s="17" t="str">
        <f t="shared" si="7"/>
        <v>#REF!</v>
      </c>
      <c r="F35" s="18" t="str">
        <f t="shared" ref="F35:F40" si="8">E35*C35</f>
        <v>#REF!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2"/>
      <c r="C36" s="17"/>
      <c r="D36" s="17" t="s">
        <v>9</v>
      </c>
      <c r="E36" s="17" t="str">
        <f t="shared" si="7"/>
        <v>#REF!</v>
      </c>
      <c r="F36" s="18" t="str">
        <f t="shared" si="8"/>
        <v>#REF!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2"/>
      <c r="C37" s="17"/>
      <c r="D37" s="17" t="s">
        <v>9</v>
      </c>
      <c r="E37" s="17" t="str">
        <f t="shared" si="7"/>
        <v>#REF!</v>
      </c>
      <c r="F37" s="18" t="str">
        <f t="shared" si="8"/>
        <v>#REF!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2"/>
      <c r="C38" s="17"/>
      <c r="D38" s="17" t="s">
        <v>9</v>
      </c>
      <c r="E38" s="17" t="str">
        <f t="shared" si="7"/>
        <v>#REF!</v>
      </c>
      <c r="F38" s="18" t="str">
        <f t="shared" si="8"/>
        <v>#REF!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4"/>
      <c r="B39" s="2"/>
      <c r="C39" s="17"/>
      <c r="D39" s="17" t="s">
        <v>9</v>
      </c>
      <c r="E39" s="17" t="str">
        <f t="shared" si="7"/>
        <v>#REF!</v>
      </c>
      <c r="F39" s="18" t="str">
        <f t="shared" si="8"/>
        <v>#REF!</v>
      </c>
      <c r="G39" s="14"/>
      <c r="H39" s="14"/>
      <c r="I39" s="1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4"/>
      <c r="B40" s="2"/>
      <c r="C40" s="17"/>
      <c r="D40" s="17" t="s">
        <v>9</v>
      </c>
      <c r="E40" s="17" t="str">
        <f t="shared" si="7"/>
        <v>#REF!</v>
      </c>
      <c r="F40" s="18" t="str">
        <f t="shared" si="8"/>
        <v>#REF!</v>
      </c>
      <c r="G40" s="14"/>
      <c r="H40" s="14"/>
      <c r="I40" s="1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0"/>
      <c r="B41" s="21"/>
      <c r="C41" s="23"/>
      <c r="D41" s="23"/>
      <c r="E41" s="23"/>
      <c r="F41" s="24"/>
      <c r="G41" s="20"/>
      <c r="H41" s="20"/>
      <c r="I41" s="20"/>
      <c r="J41" s="2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133"/>
      <c r="C42" s="3"/>
      <c r="D42" s="3"/>
      <c r="E42" s="3"/>
      <c r="F42" s="1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55"/>
      <c r="B44" s="56"/>
      <c r="C44" s="57" t="s">
        <v>0</v>
      </c>
      <c r="D44" s="57" t="s">
        <v>1</v>
      </c>
      <c r="E44" s="57" t="s">
        <v>2</v>
      </c>
      <c r="F44" s="58" t="s">
        <v>3</v>
      </c>
      <c r="G44" s="59" t="s">
        <v>4</v>
      </c>
      <c r="H44" s="60" t="s">
        <v>79</v>
      </c>
      <c r="I44" s="61" t="s">
        <v>80</v>
      </c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5.75" customHeight="1">
      <c r="A45" s="157"/>
      <c r="B45" s="63"/>
      <c r="C45" s="64"/>
      <c r="D45" s="64"/>
      <c r="E45" s="64"/>
      <c r="F45" s="65"/>
      <c r="G45" s="66">
        <f>SUM(F46:F50)</f>
        <v>6000</v>
      </c>
      <c r="H45" s="67">
        <v>0.3</v>
      </c>
      <c r="I45" s="68">
        <f>(G45/H45)</f>
        <v>20000</v>
      </c>
      <c r="J45" s="68">
        <f>I45*1.05</f>
        <v>21000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/>
      <c r="C46" s="64">
        <v>0.2</v>
      </c>
      <c r="D46" s="64" t="s">
        <v>9</v>
      </c>
      <c r="E46" s="64">
        <v>30000.0</v>
      </c>
      <c r="F46" s="73">
        <f t="shared" ref="F46:F50" si="9">E46*C46</f>
        <v>6000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/>
      <c r="C47" s="64"/>
      <c r="D47" s="64" t="s">
        <v>9</v>
      </c>
      <c r="E47" s="72">
        <v>80000.0</v>
      </c>
      <c r="F47" s="73">
        <f t="shared" si="9"/>
        <v>0</v>
      </c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/>
      <c r="C48" s="64"/>
      <c r="D48" s="64" t="s">
        <v>9</v>
      </c>
      <c r="E48" s="72">
        <v>115000.0</v>
      </c>
      <c r="F48" s="73">
        <f t="shared" si="9"/>
        <v>0</v>
      </c>
      <c r="G48" s="70"/>
      <c r="H48" s="70"/>
      <c r="I48" s="71"/>
      <c r="J48" s="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 t="s">
        <v>9</v>
      </c>
      <c r="E49" s="72">
        <v>35000.0</v>
      </c>
      <c r="F49" s="73">
        <f t="shared" si="9"/>
        <v>0</v>
      </c>
      <c r="G49" s="70"/>
      <c r="H49" s="70"/>
      <c r="I49" s="71"/>
      <c r="J49" s="7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/>
      <c r="C50" s="64"/>
      <c r="D50" s="64" t="s">
        <v>9</v>
      </c>
      <c r="E50" s="72">
        <v>80000.0</v>
      </c>
      <c r="F50" s="73">
        <f t="shared" si="9"/>
        <v>0</v>
      </c>
      <c r="G50" s="70"/>
      <c r="H50" s="70"/>
      <c r="I50" s="71"/>
      <c r="J50" s="7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74"/>
      <c r="C51" s="75"/>
      <c r="D51" s="75"/>
      <c r="E51" s="75"/>
      <c r="F51" s="76"/>
      <c r="G51" s="77"/>
      <c r="H51" s="77"/>
      <c r="I51" s="78"/>
      <c r="J51" s="7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192"/>
      <c r="C52" s="193"/>
      <c r="D52" s="193"/>
      <c r="E52" s="193"/>
      <c r="F52" s="19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55"/>
      <c r="B53" s="56"/>
      <c r="C53" s="57" t="s">
        <v>0</v>
      </c>
      <c r="D53" s="57" t="s">
        <v>1</v>
      </c>
      <c r="E53" s="57" t="s">
        <v>2</v>
      </c>
      <c r="F53" s="58" t="s">
        <v>3</v>
      </c>
      <c r="G53" s="59" t="s">
        <v>4</v>
      </c>
      <c r="H53" s="60" t="s">
        <v>79</v>
      </c>
      <c r="I53" s="61" t="s">
        <v>80</v>
      </c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5.75" customHeight="1">
      <c r="A54" s="157"/>
      <c r="B54" s="63"/>
      <c r="C54" s="64"/>
      <c r="D54" s="64"/>
      <c r="E54" s="64"/>
      <c r="F54" s="65"/>
      <c r="G54" s="66">
        <f>SUM(F56:F61)</f>
        <v>0</v>
      </c>
      <c r="H54" s="67">
        <v>0.2</v>
      </c>
      <c r="I54" s="68">
        <f>(G54/H54)</f>
        <v>0</v>
      </c>
      <c r="J54" s="68">
        <f>I54*1.05</f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/>
      <c r="C55" s="64"/>
      <c r="D55" s="64"/>
      <c r="E55" s="64"/>
      <c r="F55" s="65"/>
      <c r="G55" s="70"/>
      <c r="H55" s="70"/>
      <c r="I55" s="71"/>
      <c r="J55" s="7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/>
      <c r="C56" s="64"/>
      <c r="D56" s="64" t="s">
        <v>9</v>
      </c>
      <c r="E56" s="72"/>
      <c r="F56" s="73">
        <f t="shared" ref="F56:F60" si="10">E56*C56</f>
        <v>0</v>
      </c>
      <c r="G56" s="70"/>
      <c r="H56" s="70"/>
      <c r="I56" s="71"/>
      <c r="J56" s="7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/>
      <c r="C57" s="64"/>
      <c r="D57" s="64" t="s">
        <v>9</v>
      </c>
      <c r="E57" s="72"/>
      <c r="F57" s="73">
        <f t="shared" si="10"/>
        <v>0</v>
      </c>
      <c r="G57" s="70"/>
      <c r="H57" s="70"/>
      <c r="I57" s="71"/>
      <c r="J57" s="7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/>
      <c r="C58" s="64"/>
      <c r="D58" s="64" t="s">
        <v>9</v>
      </c>
      <c r="E58" s="72"/>
      <c r="F58" s="73">
        <f t="shared" si="10"/>
        <v>0</v>
      </c>
      <c r="G58" s="70"/>
      <c r="H58" s="70"/>
      <c r="I58" s="71"/>
      <c r="J58" s="7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/>
      <c r="C59" s="64"/>
      <c r="D59" s="64" t="s">
        <v>9</v>
      </c>
      <c r="E59" s="72"/>
      <c r="F59" s="73">
        <f t="shared" si="10"/>
        <v>0</v>
      </c>
      <c r="G59" s="70"/>
      <c r="H59" s="70"/>
      <c r="I59" s="71"/>
      <c r="J59" s="7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9"/>
      <c r="C60" s="64"/>
      <c r="D60" s="64" t="s">
        <v>9</v>
      </c>
      <c r="E60" s="72"/>
      <c r="F60" s="73">
        <f t="shared" si="10"/>
        <v>0</v>
      </c>
      <c r="G60" s="70"/>
      <c r="H60" s="70"/>
      <c r="I60" s="71"/>
      <c r="J60" s="7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69"/>
      <c r="C61" s="64"/>
      <c r="D61" s="64"/>
      <c r="E61" s="72"/>
      <c r="F61" s="73"/>
      <c r="G61" s="70"/>
      <c r="H61" s="70"/>
      <c r="I61" s="71"/>
      <c r="J61" s="7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57"/>
      <c r="B62" s="74"/>
      <c r="C62" s="75"/>
      <c r="D62" s="75"/>
      <c r="E62" s="75"/>
      <c r="F62" s="76"/>
      <c r="G62" s="77"/>
      <c r="H62" s="77"/>
      <c r="I62" s="78"/>
      <c r="J62" s="7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57"/>
      <c r="B63" s="192"/>
      <c r="C63" s="193"/>
      <c r="D63" s="193"/>
      <c r="E63" s="193"/>
      <c r="F63" s="19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57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57"/>
      <c r="B65" s="56"/>
      <c r="C65" s="57" t="s">
        <v>805</v>
      </c>
      <c r="D65" s="57" t="s">
        <v>1</v>
      </c>
      <c r="E65" s="59" t="s">
        <v>806</v>
      </c>
      <c r="F65" s="58" t="s">
        <v>3</v>
      </c>
      <c r="G65" s="57" t="s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57"/>
      <c r="B66" s="63" t="str">
        <f>B45</f>
        <v/>
      </c>
      <c r="C66" s="64"/>
      <c r="D66" s="64"/>
      <c r="E66" s="195">
        <v>80.0</v>
      </c>
      <c r="F66" s="65"/>
      <c r="G66" s="6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57"/>
      <c r="B67" s="69"/>
      <c r="C67" s="64"/>
      <c r="D67" s="64"/>
      <c r="E67" s="70"/>
      <c r="F67" s="65"/>
      <c r="G67" s="6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57"/>
      <c r="B68" s="69" t="s">
        <v>807</v>
      </c>
      <c r="C68" s="64">
        <v>0.02</v>
      </c>
      <c r="D68" s="64" t="s">
        <v>9</v>
      </c>
      <c r="E68" s="70"/>
      <c r="F68" s="65">
        <f>C68*E66</f>
        <v>1.6</v>
      </c>
      <c r="G68" s="64" t="s">
        <v>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57"/>
      <c r="B69" s="69" t="s">
        <v>808</v>
      </c>
      <c r="C69" s="64">
        <v>0.01</v>
      </c>
      <c r="D69" s="64" t="s">
        <v>9</v>
      </c>
      <c r="E69" s="70"/>
      <c r="F69" s="65">
        <f>C69*E66</f>
        <v>0.8</v>
      </c>
      <c r="G69" s="64" t="s">
        <v>9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57"/>
      <c r="B70" s="69" t="s">
        <v>809</v>
      </c>
      <c r="C70" s="64">
        <v>0.02</v>
      </c>
      <c r="D70" s="64" t="s">
        <v>9</v>
      </c>
      <c r="E70" s="70"/>
      <c r="F70" s="65">
        <f>C70*E66</f>
        <v>1.6</v>
      </c>
      <c r="G70" s="64" t="s">
        <v>9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57"/>
      <c r="B71" s="69" t="s">
        <v>810</v>
      </c>
      <c r="C71" s="64">
        <v>0.01</v>
      </c>
      <c r="D71" s="64" t="s">
        <v>9</v>
      </c>
      <c r="E71" s="70"/>
      <c r="F71" s="65">
        <f>C71*E66</f>
        <v>0.8</v>
      </c>
      <c r="G71" s="64" t="s">
        <v>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57"/>
      <c r="B72" s="69" t="s">
        <v>29</v>
      </c>
      <c r="C72" s="64">
        <v>0.002</v>
      </c>
      <c r="D72" s="64" t="s">
        <v>9</v>
      </c>
      <c r="E72" s="70"/>
      <c r="F72" s="65">
        <f>C72*E66</f>
        <v>0.16</v>
      </c>
      <c r="G72" s="64" t="s">
        <v>9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57"/>
      <c r="B73" s="69"/>
      <c r="C73" s="64"/>
      <c r="D73" s="64"/>
      <c r="E73" s="70"/>
      <c r="F73" s="196"/>
      <c r="G73" s="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57"/>
      <c r="B74" s="74"/>
      <c r="C74" s="75"/>
      <c r="D74" s="75"/>
      <c r="E74" s="77"/>
      <c r="F74" s="76"/>
      <c r="G74" s="7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/>
    <row r="76" ht="15.75" customHeight="1"/>
    <row r="77" ht="15.75" customHeight="1"/>
    <row r="78" ht="15.75" customHeight="1"/>
    <row r="79" ht="15.75" customHeight="1">
      <c r="F79" s="2" t="s">
        <v>811</v>
      </c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20:A32"/>
    <mergeCell ref="A33:A41"/>
    <mergeCell ref="A3:A19"/>
    <mergeCell ref="G3:G19"/>
    <mergeCell ref="H3:H19"/>
    <mergeCell ref="I3:I19"/>
    <mergeCell ref="J3:J19"/>
    <mergeCell ref="G20:G32"/>
    <mergeCell ref="J20:J32"/>
    <mergeCell ref="H45:H51"/>
    <mergeCell ref="I45:I51"/>
    <mergeCell ref="G54:G62"/>
    <mergeCell ref="H54:H62"/>
    <mergeCell ref="I54:I62"/>
    <mergeCell ref="J54:J62"/>
    <mergeCell ref="E66:E74"/>
    <mergeCell ref="H20:H32"/>
    <mergeCell ref="I20:I32"/>
    <mergeCell ref="G33:G41"/>
    <mergeCell ref="H33:H41"/>
    <mergeCell ref="I33:I41"/>
    <mergeCell ref="J33:J41"/>
    <mergeCell ref="G45:G51"/>
    <mergeCell ref="J45:J51"/>
  </mergeCells>
  <printOptions/>
  <pageMargins bottom="1.0" footer="0.0" header="0.0" left="0.75" right="0.75" top="1.0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 t="s">
        <v>1006</v>
      </c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B3" s="7" t="s">
        <v>797</v>
      </c>
      <c r="C3" s="8"/>
      <c r="D3" s="197"/>
      <c r="E3" s="8"/>
      <c r="F3" s="198"/>
      <c r="G3" s="10" t="str">
        <f>SUM(F4:F18)</f>
        <v>#REF!</v>
      </c>
      <c r="H3" s="11"/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 t="s">
        <v>9</v>
      </c>
      <c r="E4" s="17" t="str">
        <f t="shared" ref="E4:E13" si="1">VLOOKUP(B4,'[3]GROCERY LIST'!C2:H409,6,0)</f>
        <v>#REF!</v>
      </c>
      <c r="F4" s="188" t="str">
        <f t="shared" ref="F4:F18" si="2">E4*C4</f>
        <v>#REF!</v>
      </c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/>
      <c r="C5" s="17"/>
      <c r="D5" s="130" t="s">
        <v>9</v>
      </c>
      <c r="E5" s="17" t="str">
        <f t="shared" si="1"/>
        <v>#REF!</v>
      </c>
      <c r="F5" s="188" t="str">
        <f t="shared" si="2"/>
        <v>#REF!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/>
      <c r="C6" s="17"/>
      <c r="D6" s="130" t="s">
        <v>9</v>
      </c>
      <c r="E6" s="17" t="str">
        <f t="shared" si="1"/>
        <v>#REF!</v>
      </c>
      <c r="F6" s="188" t="str">
        <f t="shared" si="2"/>
        <v>#REF!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/>
      <c r="C7" s="17"/>
      <c r="D7" s="130" t="s">
        <v>9</v>
      </c>
      <c r="E7" s="17" t="str">
        <f t="shared" si="1"/>
        <v>#REF!</v>
      </c>
      <c r="F7" s="188" t="str">
        <f t="shared" si="2"/>
        <v>#REF!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/>
      <c r="C8" s="17"/>
      <c r="D8" s="130" t="s">
        <v>9</v>
      </c>
      <c r="E8" s="17" t="str">
        <f t="shared" si="1"/>
        <v>#REF!</v>
      </c>
      <c r="F8" s="188" t="str">
        <f t="shared" si="2"/>
        <v>#REF!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"/>
      <c r="C9" s="17"/>
      <c r="D9" s="130" t="s">
        <v>9</v>
      </c>
      <c r="E9" s="17" t="str">
        <f t="shared" si="1"/>
        <v>#REF!</v>
      </c>
      <c r="F9" s="188" t="str">
        <f t="shared" si="2"/>
        <v>#REF!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2"/>
      <c r="C10" s="17"/>
      <c r="D10" s="130" t="s">
        <v>9</v>
      </c>
      <c r="E10" s="17" t="str">
        <f t="shared" si="1"/>
        <v>#REF!</v>
      </c>
      <c r="F10" s="188" t="str">
        <f t="shared" si="2"/>
        <v>#REF!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2"/>
      <c r="C11" s="17"/>
      <c r="D11" s="130" t="s">
        <v>9</v>
      </c>
      <c r="E11" s="17" t="str">
        <f t="shared" si="1"/>
        <v>#REF!</v>
      </c>
      <c r="F11" s="188" t="str">
        <f t="shared" si="2"/>
        <v>#REF!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2"/>
      <c r="C12" s="17"/>
      <c r="D12" s="130" t="s">
        <v>9</v>
      </c>
      <c r="E12" s="17" t="str">
        <f t="shared" si="1"/>
        <v>#REF!</v>
      </c>
      <c r="F12" s="188" t="str">
        <f t="shared" si="2"/>
        <v>#REF!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/>
      <c r="C13" s="17"/>
      <c r="D13" s="130" t="s">
        <v>9</v>
      </c>
      <c r="E13" s="17" t="str">
        <f t="shared" si="1"/>
        <v>#REF!</v>
      </c>
      <c r="F13" s="188" t="str">
        <f t="shared" si="2"/>
        <v>#REF!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/>
      <c r="C14" s="17"/>
      <c r="D14" s="130" t="s">
        <v>9</v>
      </c>
      <c r="E14" s="17" t="str">
        <f t="shared" ref="E14:E16" si="3">VLOOKUP(B14,'[3]GROCERY LIST'!C5:H412,6,0)</f>
        <v>#REF!</v>
      </c>
      <c r="F14" s="188" t="str">
        <f t="shared" si="2"/>
        <v>#REF!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/>
      <c r="C15" s="17"/>
      <c r="D15" s="130" t="s">
        <v>9</v>
      </c>
      <c r="E15" s="17" t="str">
        <f t="shared" si="3"/>
        <v>#REF!</v>
      </c>
      <c r="F15" s="188" t="str">
        <f t="shared" si="2"/>
        <v>#REF!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/>
      <c r="C16" s="17"/>
      <c r="D16" s="130" t="s">
        <v>9</v>
      </c>
      <c r="E16" s="17" t="str">
        <f t="shared" si="3"/>
        <v>#REF!</v>
      </c>
      <c r="F16" s="188" t="str">
        <f t="shared" si="2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/>
      <c r="C17" s="17"/>
      <c r="D17" s="130" t="s">
        <v>9</v>
      </c>
      <c r="E17" s="17" t="str">
        <f t="shared" ref="E17:E18" si="4">VLOOKUP(B17,'[3]GROCERY LIST'!C3:H410,6,0)</f>
        <v>#REF!</v>
      </c>
      <c r="F17" s="188" t="str">
        <f t="shared" si="2"/>
        <v>#REF!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17"/>
      <c r="D18" s="130" t="s">
        <v>9</v>
      </c>
      <c r="E18" s="17" t="str">
        <f t="shared" si="4"/>
        <v>#REF!</v>
      </c>
      <c r="F18" s="188" t="str">
        <f t="shared" si="2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0"/>
      <c r="B19" s="21"/>
      <c r="C19" s="23"/>
      <c r="D19" s="131"/>
      <c r="E19" s="23"/>
      <c r="F19" s="199"/>
      <c r="G19" s="20"/>
      <c r="H19" s="20"/>
      <c r="I19" s="20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00" t="s">
        <v>944</v>
      </c>
      <c r="B20" s="7" t="s">
        <v>814</v>
      </c>
      <c r="C20" s="8"/>
      <c r="D20" s="197"/>
      <c r="E20" s="8"/>
      <c r="F20" s="198"/>
      <c r="G20" s="10" t="str">
        <f>SUM(F22:F31)</f>
        <v>#REF!</v>
      </c>
      <c r="H20" s="11">
        <f>SUM(C22:C31)</f>
        <v>0</v>
      </c>
      <c r="I20" s="40" t="str">
        <f>G20/H20</f>
        <v>#REF!</v>
      </c>
      <c r="J20" s="13" t="s">
        <v>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32"/>
      <c r="C21" s="17"/>
      <c r="D21" s="130"/>
      <c r="E21" s="17"/>
      <c r="F21" s="188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32"/>
      <c r="C22" s="17"/>
      <c r="D22" s="130" t="s">
        <v>9</v>
      </c>
      <c r="E22" s="17"/>
      <c r="F22" s="188"/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32"/>
      <c r="C23" s="17"/>
      <c r="D23" s="130" t="s">
        <v>9</v>
      </c>
      <c r="E23" s="17" t="str">
        <f t="shared" ref="E23:E31" si="5">VLOOKUP(B23,'[3]GROCERY LIST'!C10:H416,6,0)</f>
        <v>#REF!</v>
      </c>
      <c r="F23" s="188" t="str">
        <f t="shared" ref="F23:F31" si="6">E23*C23</f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32"/>
      <c r="C24" s="17"/>
      <c r="D24" s="130" t="s">
        <v>9</v>
      </c>
      <c r="E24" s="17" t="str">
        <f t="shared" si="5"/>
        <v>#REF!</v>
      </c>
      <c r="F24" s="188" t="str">
        <f t="shared" si="6"/>
        <v>#REF!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2"/>
      <c r="C25" s="17"/>
      <c r="D25" s="130" t="s">
        <v>9</v>
      </c>
      <c r="E25" s="17" t="str">
        <f t="shared" si="5"/>
        <v>#REF!</v>
      </c>
      <c r="F25" s="188" t="str">
        <f t="shared" si="6"/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32"/>
      <c r="C26" s="17"/>
      <c r="D26" s="130" t="s">
        <v>9</v>
      </c>
      <c r="E26" s="17" t="str">
        <f t="shared" si="5"/>
        <v>#REF!</v>
      </c>
      <c r="F26" s="188" t="str">
        <f t="shared" si="6"/>
        <v>#REF!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2"/>
      <c r="C27" s="17"/>
      <c r="D27" s="130" t="s">
        <v>9</v>
      </c>
      <c r="E27" s="17" t="str">
        <f t="shared" si="5"/>
        <v>#REF!</v>
      </c>
      <c r="F27" s="188" t="str">
        <f t="shared" si="6"/>
        <v>#REF!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2"/>
      <c r="C28" s="17"/>
      <c r="D28" s="130" t="s">
        <v>9</v>
      </c>
      <c r="E28" s="17" t="str">
        <f t="shared" si="5"/>
        <v>#REF!</v>
      </c>
      <c r="F28" s="188" t="str">
        <f t="shared" si="6"/>
        <v>#REF!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30"/>
      <c r="C29" s="17"/>
      <c r="D29" s="130" t="s">
        <v>9</v>
      </c>
      <c r="E29" s="17" t="str">
        <f t="shared" si="5"/>
        <v>#REF!</v>
      </c>
      <c r="F29" s="188" t="str">
        <f t="shared" si="6"/>
        <v>#REF!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30"/>
      <c r="C30" s="17"/>
      <c r="D30" s="130" t="s">
        <v>9</v>
      </c>
      <c r="E30" s="17" t="str">
        <f t="shared" si="5"/>
        <v>#REF!</v>
      </c>
      <c r="F30" s="188" t="str">
        <f t="shared" si="6"/>
        <v>#REF!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30"/>
      <c r="C31" s="17"/>
      <c r="D31" s="130" t="s">
        <v>9</v>
      </c>
      <c r="E31" s="17" t="str">
        <f t="shared" si="5"/>
        <v>#REF!</v>
      </c>
      <c r="F31" s="188" t="str">
        <f t="shared" si="6"/>
        <v>#REF!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0"/>
      <c r="B32" s="21"/>
      <c r="C32" s="23"/>
      <c r="D32" s="131"/>
      <c r="E32" s="23"/>
      <c r="F32" s="199"/>
      <c r="G32" s="20"/>
      <c r="H32" s="20"/>
      <c r="I32" s="20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6" t="s">
        <v>945</v>
      </c>
      <c r="B33" s="7" t="s">
        <v>826</v>
      </c>
      <c r="C33" s="8"/>
      <c r="D33" s="8"/>
      <c r="E33" s="17"/>
      <c r="F33" s="9"/>
      <c r="G33" s="10" t="str">
        <f>SUM(F35:F40)</f>
        <v>#REF!</v>
      </c>
      <c r="H33" s="11">
        <v>5.0</v>
      </c>
      <c r="I33" s="40" t="str">
        <f>G33/H33</f>
        <v>#REF!</v>
      </c>
      <c r="J33" s="13" t="s">
        <v>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5"/>
      <c r="C34" s="17"/>
      <c r="D34" s="17"/>
      <c r="E34" s="17" t="str">
        <f t="shared" ref="E34:E40" si="7">VLOOKUP(B34,'[3]GROCERY LIST'!C21:H427,6,0)</f>
        <v>#REF!</v>
      </c>
      <c r="F34" s="18"/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2"/>
      <c r="C35" s="17"/>
      <c r="D35" s="17" t="s">
        <v>9</v>
      </c>
      <c r="E35" s="17" t="str">
        <f t="shared" si="7"/>
        <v>#REF!</v>
      </c>
      <c r="F35" s="18" t="str">
        <f t="shared" ref="F35:F40" si="8">E35*C35</f>
        <v>#REF!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2"/>
      <c r="C36" s="17"/>
      <c r="D36" s="17" t="s">
        <v>9</v>
      </c>
      <c r="E36" s="17" t="str">
        <f t="shared" si="7"/>
        <v>#REF!</v>
      </c>
      <c r="F36" s="18" t="str">
        <f t="shared" si="8"/>
        <v>#REF!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2"/>
      <c r="C37" s="17"/>
      <c r="D37" s="17" t="s">
        <v>9</v>
      </c>
      <c r="E37" s="17" t="str">
        <f t="shared" si="7"/>
        <v>#REF!</v>
      </c>
      <c r="F37" s="18" t="str">
        <f t="shared" si="8"/>
        <v>#REF!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2"/>
      <c r="C38" s="17"/>
      <c r="D38" s="17" t="s">
        <v>9</v>
      </c>
      <c r="E38" s="17" t="str">
        <f t="shared" si="7"/>
        <v>#REF!</v>
      </c>
      <c r="F38" s="18" t="str">
        <f t="shared" si="8"/>
        <v>#REF!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4"/>
      <c r="B39" s="2"/>
      <c r="C39" s="17"/>
      <c r="D39" s="17" t="s">
        <v>9</v>
      </c>
      <c r="E39" s="17" t="str">
        <f t="shared" si="7"/>
        <v>#REF!</v>
      </c>
      <c r="F39" s="18" t="str">
        <f t="shared" si="8"/>
        <v>#REF!</v>
      </c>
      <c r="G39" s="14"/>
      <c r="H39" s="14"/>
      <c r="I39" s="1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4"/>
      <c r="B40" s="2"/>
      <c r="C40" s="17"/>
      <c r="D40" s="17" t="s">
        <v>9</v>
      </c>
      <c r="E40" s="17" t="str">
        <f t="shared" si="7"/>
        <v>#REF!</v>
      </c>
      <c r="F40" s="18" t="str">
        <f t="shared" si="8"/>
        <v>#REF!</v>
      </c>
      <c r="G40" s="14"/>
      <c r="H40" s="14"/>
      <c r="I40" s="1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0"/>
      <c r="B41" s="21"/>
      <c r="C41" s="23"/>
      <c r="D41" s="23"/>
      <c r="E41" s="23"/>
      <c r="F41" s="24"/>
      <c r="G41" s="20"/>
      <c r="H41" s="20"/>
      <c r="I41" s="20"/>
      <c r="J41" s="2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133"/>
      <c r="C42" s="3"/>
      <c r="D42" s="3"/>
      <c r="E42" s="3"/>
      <c r="F42" s="1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55"/>
      <c r="B44" s="56"/>
      <c r="C44" s="57" t="s">
        <v>0</v>
      </c>
      <c r="D44" s="57" t="s">
        <v>1</v>
      </c>
      <c r="E44" s="57" t="s">
        <v>2</v>
      </c>
      <c r="F44" s="58" t="s">
        <v>3</v>
      </c>
      <c r="G44" s="59" t="s">
        <v>4</v>
      </c>
      <c r="H44" s="60" t="s">
        <v>79</v>
      </c>
      <c r="I44" s="61" t="s">
        <v>80</v>
      </c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5.75" customHeight="1">
      <c r="A45" s="157"/>
      <c r="B45" s="63"/>
      <c r="C45" s="64"/>
      <c r="D45" s="64"/>
      <c r="E45" s="64"/>
      <c r="F45" s="65"/>
      <c r="G45" s="66">
        <f>SUM(F46:F50)</f>
        <v>6000</v>
      </c>
      <c r="H45" s="67">
        <v>0.3</v>
      </c>
      <c r="I45" s="68">
        <f>(G45/H45)</f>
        <v>20000</v>
      </c>
      <c r="J45" s="68">
        <f>I45*1.05</f>
        <v>21000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/>
      <c r="C46" s="64">
        <v>0.2</v>
      </c>
      <c r="D46" s="64" t="s">
        <v>9</v>
      </c>
      <c r="E46" s="64">
        <v>30000.0</v>
      </c>
      <c r="F46" s="73">
        <f t="shared" ref="F46:F50" si="9">E46*C46</f>
        <v>6000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/>
      <c r="C47" s="64"/>
      <c r="D47" s="64" t="s">
        <v>9</v>
      </c>
      <c r="E47" s="72">
        <v>80000.0</v>
      </c>
      <c r="F47" s="73">
        <f t="shared" si="9"/>
        <v>0</v>
      </c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/>
      <c r="C48" s="64"/>
      <c r="D48" s="64" t="s">
        <v>9</v>
      </c>
      <c r="E48" s="72">
        <v>115000.0</v>
      </c>
      <c r="F48" s="73">
        <f t="shared" si="9"/>
        <v>0</v>
      </c>
      <c r="G48" s="70"/>
      <c r="H48" s="70"/>
      <c r="I48" s="71"/>
      <c r="J48" s="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 t="s">
        <v>9</v>
      </c>
      <c r="E49" s="72">
        <v>35000.0</v>
      </c>
      <c r="F49" s="73">
        <f t="shared" si="9"/>
        <v>0</v>
      </c>
      <c r="G49" s="70"/>
      <c r="H49" s="70"/>
      <c r="I49" s="71"/>
      <c r="J49" s="7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/>
      <c r="C50" s="64"/>
      <c r="D50" s="64" t="s">
        <v>9</v>
      </c>
      <c r="E50" s="72">
        <v>80000.0</v>
      </c>
      <c r="F50" s="73">
        <f t="shared" si="9"/>
        <v>0</v>
      </c>
      <c r="G50" s="70"/>
      <c r="H50" s="70"/>
      <c r="I50" s="71"/>
      <c r="J50" s="7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74"/>
      <c r="C51" s="75"/>
      <c r="D51" s="75"/>
      <c r="E51" s="75"/>
      <c r="F51" s="76"/>
      <c r="G51" s="77"/>
      <c r="H51" s="77"/>
      <c r="I51" s="78"/>
      <c r="J51" s="7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192"/>
      <c r="C52" s="193"/>
      <c r="D52" s="193"/>
      <c r="E52" s="193"/>
      <c r="F52" s="19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55"/>
      <c r="B53" s="56"/>
      <c r="C53" s="57" t="s">
        <v>0</v>
      </c>
      <c r="D53" s="57" t="s">
        <v>1</v>
      </c>
      <c r="E53" s="57" t="s">
        <v>2</v>
      </c>
      <c r="F53" s="58" t="s">
        <v>3</v>
      </c>
      <c r="G53" s="59" t="s">
        <v>4</v>
      </c>
      <c r="H53" s="60" t="s">
        <v>79</v>
      </c>
      <c r="I53" s="61" t="s">
        <v>80</v>
      </c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5.75" customHeight="1">
      <c r="A54" s="157"/>
      <c r="B54" s="63"/>
      <c r="C54" s="64"/>
      <c r="D54" s="64"/>
      <c r="E54" s="64"/>
      <c r="F54" s="65"/>
      <c r="G54" s="66">
        <f>SUM(F56:F61)</f>
        <v>0</v>
      </c>
      <c r="H54" s="67">
        <v>0.2</v>
      </c>
      <c r="I54" s="68">
        <f>(G54/H54)</f>
        <v>0</v>
      </c>
      <c r="J54" s="68">
        <f>I54*1.05</f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/>
      <c r="C55" s="64"/>
      <c r="D55" s="64"/>
      <c r="E55" s="64"/>
      <c r="F55" s="65"/>
      <c r="G55" s="70"/>
      <c r="H55" s="70"/>
      <c r="I55" s="71"/>
      <c r="J55" s="7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/>
      <c r="C56" s="64"/>
      <c r="D56" s="64" t="s">
        <v>9</v>
      </c>
      <c r="E56" s="72"/>
      <c r="F56" s="73">
        <f t="shared" ref="F56:F60" si="10">E56*C56</f>
        <v>0</v>
      </c>
      <c r="G56" s="70"/>
      <c r="H56" s="70"/>
      <c r="I56" s="71"/>
      <c r="J56" s="7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/>
      <c r="C57" s="64"/>
      <c r="D57" s="64" t="s">
        <v>9</v>
      </c>
      <c r="E57" s="72"/>
      <c r="F57" s="73">
        <f t="shared" si="10"/>
        <v>0</v>
      </c>
      <c r="G57" s="70"/>
      <c r="H57" s="70"/>
      <c r="I57" s="71"/>
      <c r="J57" s="7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/>
      <c r="C58" s="64"/>
      <c r="D58" s="64" t="s">
        <v>9</v>
      </c>
      <c r="E58" s="72"/>
      <c r="F58" s="73">
        <f t="shared" si="10"/>
        <v>0</v>
      </c>
      <c r="G58" s="70"/>
      <c r="H58" s="70"/>
      <c r="I58" s="71"/>
      <c r="J58" s="7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/>
      <c r="C59" s="64"/>
      <c r="D59" s="64" t="s">
        <v>9</v>
      </c>
      <c r="E59" s="72"/>
      <c r="F59" s="73">
        <f t="shared" si="10"/>
        <v>0</v>
      </c>
      <c r="G59" s="70"/>
      <c r="H59" s="70"/>
      <c r="I59" s="71"/>
      <c r="J59" s="7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9"/>
      <c r="C60" s="64"/>
      <c r="D60" s="64" t="s">
        <v>9</v>
      </c>
      <c r="E60" s="72"/>
      <c r="F60" s="73">
        <f t="shared" si="10"/>
        <v>0</v>
      </c>
      <c r="G60" s="70"/>
      <c r="H60" s="70"/>
      <c r="I60" s="71"/>
      <c r="J60" s="7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69"/>
      <c r="C61" s="64"/>
      <c r="D61" s="64"/>
      <c r="E61" s="72"/>
      <c r="F61" s="73"/>
      <c r="G61" s="70"/>
      <c r="H61" s="70"/>
      <c r="I61" s="71"/>
      <c r="J61" s="7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57"/>
      <c r="B62" s="74"/>
      <c r="C62" s="75"/>
      <c r="D62" s="75"/>
      <c r="E62" s="75"/>
      <c r="F62" s="76"/>
      <c r="G62" s="77"/>
      <c r="H62" s="77"/>
      <c r="I62" s="78"/>
      <c r="J62" s="7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57"/>
      <c r="B63" s="192"/>
      <c r="C63" s="193"/>
      <c r="D63" s="193"/>
      <c r="E63" s="193"/>
      <c r="F63" s="19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57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57"/>
      <c r="B65" s="56"/>
      <c r="C65" s="57" t="s">
        <v>805</v>
      </c>
      <c r="D65" s="57" t="s">
        <v>1</v>
      </c>
      <c r="E65" s="59" t="s">
        <v>806</v>
      </c>
      <c r="F65" s="58" t="s">
        <v>3</v>
      </c>
      <c r="G65" s="57" t="s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57"/>
      <c r="B66" s="63" t="str">
        <f>B45</f>
        <v/>
      </c>
      <c r="C66" s="64"/>
      <c r="D66" s="64"/>
      <c r="E66" s="195">
        <v>80.0</v>
      </c>
      <c r="F66" s="65"/>
      <c r="G66" s="6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57"/>
      <c r="B67" s="69"/>
      <c r="C67" s="64"/>
      <c r="D67" s="64"/>
      <c r="E67" s="70"/>
      <c r="F67" s="65"/>
      <c r="G67" s="6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57"/>
      <c r="B68" s="69" t="s">
        <v>807</v>
      </c>
      <c r="C68" s="64">
        <v>0.02</v>
      </c>
      <c r="D68" s="64" t="s">
        <v>9</v>
      </c>
      <c r="E68" s="70"/>
      <c r="F68" s="65">
        <f>C68*E66</f>
        <v>1.6</v>
      </c>
      <c r="G68" s="64" t="s">
        <v>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57"/>
      <c r="B69" s="69" t="s">
        <v>808</v>
      </c>
      <c r="C69" s="64">
        <v>0.01</v>
      </c>
      <c r="D69" s="64" t="s">
        <v>9</v>
      </c>
      <c r="E69" s="70"/>
      <c r="F69" s="65">
        <f>C69*E66</f>
        <v>0.8</v>
      </c>
      <c r="G69" s="64" t="s">
        <v>9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57"/>
      <c r="B70" s="69" t="s">
        <v>809</v>
      </c>
      <c r="C70" s="64">
        <v>0.02</v>
      </c>
      <c r="D70" s="64" t="s">
        <v>9</v>
      </c>
      <c r="E70" s="70"/>
      <c r="F70" s="65">
        <f>C70*E66</f>
        <v>1.6</v>
      </c>
      <c r="G70" s="64" t="s">
        <v>9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57"/>
      <c r="B71" s="69" t="s">
        <v>810</v>
      </c>
      <c r="C71" s="64">
        <v>0.01</v>
      </c>
      <c r="D71" s="64" t="s">
        <v>9</v>
      </c>
      <c r="E71" s="70"/>
      <c r="F71" s="65">
        <f>C71*E66</f>
        <v>0.8</v>
      </c>
      <c r="G71" s="64" t="s">
        <v>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57"/>
      <c r="B72" s="69" t="s">
        <v>29</v>
      </c>
      <c r="C72" s="64">
        <v>0.002</v>
      </c>
      <c r="D72" s="64" t="s">
        <v>9</v>
      </c>
      <c r="E72" s="70"/>
      <c r="F72" s="65">
        <f>C72*E66</f>
        <v>0.16</v>
      </c>
      <c r="G72" s="64" t="s">
        <v>9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57"/>
      <c r="B73" s="69"/>
      <c r="C73" s="64"/>
      <c r="D73" s="64"/>
      <c r="E73" s="70"/>
      <c r="F73" s="196"/>
      <c r="G73" s="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57"/>
      <c r="B74" s="74"/>
      <c r="C74" s="75"/>
      <c r="D74" s="75"/>
      <c r="E74" s="77"/>
      <c r="F74" s="76"/>
      <c r="G74" s="7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/>
    <row r="76" ht="15.75" customHeight="1"/>
    <row r="77" ht="15.75" customHeight="1"/>
    <row r="78" ht="15.75" customHeight="1"/>
    <row r="79" ht="15.75" customHeight="1">
      <c r="F79" s="2" t="s">
        <v>811</v>
      </c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20:A32"/>
    <mergeCell ref="A33:A41"/>
    <mergeCell ref="A3:A19"/>
    <mergeCell ref="G3:G19"/>
    <mergeCell ref="H3:H19"/>
    <mergeCell ref="I3:I19"/>
    <mergeCell ref="J3:J19"/>
    <mergeCell ref="G20:G32"/>
    <mergeCell ref="J20:J32"/>
    <mergeCell ref="H45:H51"/>
    <mergeCell ref="I45:I51"/>
    <mergeCell ref="G54:G62"/>
    <mergeCell ref="H54:H62"/>
    <mergeCell ref="I54:I62"/>
    <mergeCell ref="J54:J62"/>
    <mergeCell ref="E66:E74"/>
    <mergeCell ref="H20:H32"/>
    <mergeCell ref="I20:I32"/>
    <mergeCell ref="G33:G41"/>
    <mergeCell ref="H33:H41"/>
    <mergeCell ref="I33:I41"/>
    <mergeCell ref="J33:J41"/>
    <mergeCell ref="G45:G51"/>
    <mergeCell ref="J45:J51"/>
  </mergeCells>
  <printOptions/>
  <pageMargins bottom="1.0" footer="0.0" header="0.0" left="0.75" right="0.75" top="1.0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 t="s">
        <v>1006</v>
      </c>
      <c r="B1" s="2"/>
      <c r="C1" s="3"/>
      <c r="D1" s="3"/>
      <c r="E1" s="11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25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243" t="s">
        <v>1007</v>
      </c>
      <c r="B3" s="7" t="s">
        <v>797</v>
      </c>
      <c r="C3" s="8"/>
      <c r="D3" s="197"/>
      <c r="E3" s="9"/>
      <c r="F3" s="198"/>
      <c r="G3" s="10">
        <f>SUM(F4:F9)</f>
        <v>76980</v>
      </c>
      <c r="H3" s="225">
        <v>10.0</v>
      </c>
      <c r="I3" s="40">
        <f>G3/H3</f>
        <v>7698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18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55" t="s">
        <v>1008</v>
      </c>
      <c r="C5" s="267">
        <v>0.05</v>
      </c>
      <c r="D5" s="130" t="s">
        <v>9</v>
      </c>
      <c r="E5" s="256">
        <v>30000.0</v>
      </c>
      <c r="F5" s="188">
        <f t="shared" ref="F5:F9" si="1">E5*C5</f>
        <v>1500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55" t="s">
        <v>11</v>
      </c>
      <c r="C6" s="267">
        <v>1.0</v>
      </c>
      <c r="D6" s="130" t="s">
        <v>9</v>
      </c>
      <c r="E6" s="256">
        <v>5000.0</v>
      </c>
      <c r="F6" s="188">
        <f t="shared" si="1"/>
        <v>5000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55" t="s">
        <v>18</v>
      </c>
      <c r="C7" s="268">
        <v>18.0</v>
      </c>
      <c r="D7" s="130" t="s">
        <v>9</v>
      </c>
      <c r="E7" s="256">
        <v>3000.0</v>
      </c>
      <c r="F7" s="188">
        <f t="shared" si="1"/>
        <v>54000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55" t="s">
        <v>22</v>
      </c>
      <c r="C8" s="267">
        <v>0.04</v>
      </c>
      <c r="D8" s="130" t="s">
        <v>9</v>
      </c>
      <c r="E8" s="256">
        <v>25000.0</v>
      </c>
      <c r="F8" s="188">
        <f t="shared" si="1"/>
        <v>1000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255" t="s">
        <v>1009</v>
      </c>
      <c r="C9" s="268">
        <v>0.012</v>
      </c>
      <c r="D9" s="130" t="s">
        <v>9</v>
      </c>
      <c r="E9" s="256">
        <v>1290000.0</v>
      </c>
      <c r="F9" s="188">
        <f t="shared" si="1"/>
        <v>15480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0"/>
      <c r="B10" s="21"/>
      <c r="C10" s="23"/>
      <c r="D10" s="131"/>
      <c r="E10" s="24"/>
      <c r="F10" s="199"/>
      <c r="G10" s="20"/>
      <c r="H10" s="20"/>
      <c r="I10" s="20"/>
      <c r="J10" s="2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57" t="s">
        <v>1010</v>
      </c>
      <c r="B11" s="7" t="s">
        <v>814</v>
      </c>
      <c r="C11" s="8"/>
      <c r="D11" s="197"/>
      <c r="E11" s="9"/>
      <c r="F11" s="198"/>
      <c r="G11" s="10">
        <f>SUM(F13:F15)</f>
        <v>156500</v>
      </c>
      <c r="H11" s="11">
        <f>SUM(C13:C15)</f>
        <v>1.11</v>
      </c>
      <c r="I11" s="40">
        <f>G11/H11</f>
        <v>140990.991</v>
      </c>
      <c r="J11" s="13" t="s">
        <v>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32"/>
      <c r="C12" s="17"/>
      <c r="D12" s="130"/>
      <c r="E12" s="18"/>
      <c r="F12" s="188"/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45" t="s">
        <v>1011</v>
      </c>
      <c r="C13" s="229">
        <v>1.0</v>
      </c>
      <c r="D13" s="130" t="s">
        <v>9</v>
      </c>
      <c r="E13" s="256">
        <v>120000.0</v>
      </c>
      <c r="F13" s="188">
        <f t="shared" ref="F13:F15" si="2">E13*C13</f>
        <v>120000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45" t="s">
        <v>1012</v>
      </c>
      <c r="C14" s="229">
        <v>0.01</v>
      </c>
      <c r="D14" s="130" t="s">
        <v>9</v>
      </c>
      <c r="E14" s="256">
        <v>3400000.0</v>
      </c>
      <c r="F14" s="188">
        <f t="shared" si="2"/>
        <v>34000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45" t="s">
        <v>22</v>
      </c>
      <c r="C15" s="229">
        <v>0.1</v>
      </c>
      <c r="D15" s="130" t="s">
        <v>9</v>
      </c>
      <c r="E15" s="256">
        <v>25000.0</v>
      </c>
      <c r="F15" s="188">
        <f t="shared" si="2"/>
        <v>2500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0"/>
      <c r="B16" s="21"/>
      <c r="C16" s="23"/>
      <c r="D16" s="131"/>
      <c r="E16" s="24"/>
      <c r="F16" s="199"/>
      <c r="G16" s="20"/>
      <c r="H16" s="20"/>
      <c r="I16" s="20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43" t="s">
        <v>1013</v>
      </c>
      <c r="B17" s="7" t="s">
        <v>826</v>
      </c>
      <c r="C17" s="8"/>
      <c r="D17" s="8"/>
      <c r="E17" s="18"/>
      <c r="F17" s="9"/>
      <c r="G17" s="10">
        <f>SUM(F19:F21)</f>
        <v>36500</v>
      </c>
      <c r="H17" s="11">
        <f>SUM(C19:C21)</f>
        <v>0.85</v>
      </c>
      <c r="I17" s="40">
        <f>G17/H17</f>
        <v>42941.17647</v>
      </c>
      <c r="J17" s="13" t="s">
        <v>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15"/>
      <c r="C18" s="17"/>
      <c r="D18" s="17"/>
      <c r="E18" s="18"/>
      <c r="F18" s="18"/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269" t="s">
        <v>22</v>
      </c>
      <c r="C19" s="267">
        <v>0.3</v>
      </c>
      <c r="D19" s="17" t="s">
        <v>9</v>
      </c>
      <c r="E19" s="256">
        <v>25000.0</v>
      </c>
      <c r="F19" s="18">
        <f t="shared" ref="F19:F21" si="3">E19*C19</f>
        <v>7500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269" t="s">
        <v>11</v>
      </c>
      <c r="C20" s="267">
        <v>0.4</v>
      </c>
      <c r="D20" s="17" t="s">
        <v>9</v>
      </c>
      <c r="E20" s="256">
        <v>5000.0</v>
      </c>
      <c r="F20" s="18">
        <f t="shared" si="3"/>
        <v>2000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269" t="s">
        <v>1014</v>
      </c>
      <c r="C21" s="267">
        <v>0.15</v>
      </c>
      <c r="D21" s="17" t="s">
        <v>9</v>
      </c>
      <c r="E21" s="256">
        <v>180000.0</v>
      </c>
      <c r="F21" s="18">
        <f t="shared" si="3"/>
        <v>27000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0"/>
      <c r="B22" s="21"/>
      <c r="C22" s="23"/>
      <c r="D22" s="23"/>
      <c r="E22" s="24"/>
      <c r="F22" s="24"/>
      <c r="G22" s="20"/>
      <c r="H22" s="20"/>
      <c r="I22" s="20"/>
      <c r="J22" s="2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43" t="s">
        <v>1015</v>
      </c>
      <c r="B23" s="7" t="s">
        <v>826</v>
      </c>
      <c r="C23" s="8"/>
      <c r="D23" s="8"/>
      <c r="E23" s="18"/>
      <c r="F23" s="9"/>
      <c r="G23" s="10">
        <f>SUM(F25:F26)</f>
        <v>3858.823529</v>
      </c>
      <c r="H23" s="225">
        <v>1.0</v>
      </c>
      <c r="I23" s="40">
        <f>G23/H23</f>
        <v>3858.823529</v>
      </c>
      <c r="J23" s="13" t="s">
        <v>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15"/>
      <c r="C24" s="17"/>
      <c r="D24" s="17"/>
      <c r="E24" s="18"/>
      <c r="F24" s="18"/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244" t="s">
        <v>1016</v>
      </c>
      <c r="C25" s="229">
        <v>0.02</v>
      </c>
      <c r="D25" s="17" t="s">
        <v>9</v>
      </c>
      <c r="E25" s="18">
        <f>I17</f>
        <v>42941.17647</v>
      </c>
      <c r="F25" s="18">
        <f t="shared" ref="F25:F26" si="4">E25*C25</f>
        <v>858.8235294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244" t="s">
        <v>1017</v>
      </c>
      <c r="C26" s="229">
        <v>1.0</v>
      </c>
      <c r="D26" s="229" t="s">
        <v>827</v>
      </c>
      <c r="E26" s="256">
        <v>3000.0</v>
      </c>
      <c r="F26" s="18">
        <f t="shared" si="4"/>
        <v>3000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0"/>
      <c r="B27" s="21"/>
      <c r="C27" s="23"/>
      <c r="D27" s="23"/>
      <c r="E27" s="24"/>
      <c r="F27" s="24"/>
      <c r="G27" s="20"/>
      <c r="H27" s="20"/>
      <c r="I27" s="20"/>
      <c r="J27" s="2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133"/>
      <c r="C28" s="3"/>
      <c r="D28" s="3"/>
      <c r="E28" s="113"/>
      <c r="F28" s="1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133"/>
      <c r="C29" s="3"/>
      <c r="D29" s="3"/>
      <c r="E29" s="113"/>
      <c r="F29" s="1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133"/>
      <c r="C30" s="3"/>
      <c r="D30" s="3"/>
      <c r="E30" s="113"/>
      <c r="F30" s="1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133"/>
      <c r="C31" s="3"/>
      <c r="D31" s="3"/>
      <c r="E31" s="113"/>
      <c r="F31" s="1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133"/>
      <c r="C32" s="3"/>
      <c r="D32" s="3"/>
      <c r="E32" s="113"/>
      <c r="F32" s="1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57"/>
      <c r="B33" s="2"/>
      <c r="C33" s="3"/>
      <c r="D33" s="3"/>
      <c r="E33" s="11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55"/>
      <c r="B34" s="56"/>
      <c r="C34" s="57" t="s">
        <v>0</v>
      </c>
      <c r="D34" s="57" t="s">
        <v>1</v>
      </c>
      <c r="E34" s="259" t="s">
        <v>2</v>
      </c>
      <c r="F34" s="58" t="s">
        <v>3</v>
      </c>
      <c r="G34" s="59" t="s">
        <v>4</v>
      </c>
      <c r="H34" s="60" t="s">
        <v>79</v>
      </c>
      <c r="I34" s="61" t="s">
        <v>80</v>
      </c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ht="15.75" customHeight="1">
      <c r="A35" s="157"/>
      <c r="B35" s="63"/>
      <c r="C35" s="64"/>
      <c r="D35" s="64"/>
      <c r="E35" s="72"/>
      <c r="F35" s="65"/>
      <c r="G35" s="66">
        <f>SUM(F36:F39)</f>
        <v>18566.73344</v>
      </c>
      <c r="H35" s="270">
        <v>0.2</v>
      </c>
      <c r="I35" s="68">
        <f>(G35/H35)</f>
        <v>92833.6672</v>
      </c>
      <c r="J35" s="68">
        <f>I35*1.05</f>
        <v>97475.35056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57"/>
      <c r="B36" s="260" t="s">
        <v>1018</v>
      </c>
      <c r="C36" s="230">
        <v>0.07</v>
      </c>
      <c r="D36" s="64" t="s">
        <v>9</v>
      </c>
      <c r="E36" s="271">
        <v>80000.0</v>
      </c>
      <c r="F36" s="73">
        <f t="shared" ref="F36:F39" si="5">E36*C36</f>
        <v>5600</v>
      </c>
      <c r="G36" s="70"/>
      <c r="H36" s="70"/>
      <c r="I36" s="71"/>
      <c r="J36" s="7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69" t="str">
        <f>A23</f>
        <v>SOAKED BABA CAKE</v>
      </c>
      <c r="C37" s="230">
        <v>1.0</v>
      </c>
      <c r="D37" s="230" t="s">
        <v>827</v>
      </c>
      <c r="E37" s="72">
        <f>I23</f>
        <v>3858.823529</v>
      </c>
      <c r="F37" s="73">
        <f t="shared" si="5"/>
        <v>3858.823529</v>
      </c>
      <c r="G37" s="70"/>
      <c r="H37" s="70"/>
      <c r="I37" s="71"/>
      <c r="J37" s="7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57"/>
      <c r="B38" s="69" t="str">
        <f>A11</f>
        <v>PLUM GEL</v>
      </c>
      <c r="C38" s="230">
        <v>0.01</v>
      </c>
      <c r="D38" s="64" t="s">
        <v>9</v>
      </c>
      <c r="E38" s="72">
        <f>I11</f>
        <v>140990.991</v>
      </c>
      <c r="F38" s="73">
        <f t="shared" si="5"/>
        <v>1409.90991</v>
      </c>
      <c r="G38" s="70"/>
      <c r="H38" s="70"/>
      <c r="I38" s="71"/>
      <c r="J38" s="7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57"/>
      <c r="B39" s="69" t="str">
        <f>A3</f>
        <v>RICE &amp; KATSU FOAM</v>
      </c>
      <c r="C39" s="230">
        <v>1.0</v>
      </c>
      <c r="D39" s="230" t="s">
        <v>827</v>
      </c>
      <c r="E39" s="72">
        <f>I3</f>
        <v>7698</v>
      </c>
      <c r="F39" s="73">
        <f t="shared" si="5"/>
        <v>7698</v>
      </c>
      <c r="G39" s="70"/>
      <c r="H39" s="70"/>
      <c r="I39" s="71"/>
      <c r="J39" s="7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74"/>
      <c r="C40" s="75"/>
      <c r="D40" s="75"/>
      <c r="E40" s="265"/>
      <c r="F40" s="76"/>
      <c r="G40" s="77"/>
      <c r="H40" s="77"/>
      <c r="I40" s="78"/>
      <c r="J40" s="7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192"/>
      <c r="C41" s="193"/>
      <c r="D41" s="193"/>
      <c r="E41" s="272"/>
      <c r="F41" s="19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55"/>
      <c r="B42" s="56"/>
      <c r="C42" s="57" t="s">
        <v>0</v>
      </c>
      <c r="D42" s="57" t="s">
        <v>1</v>
      </c>
      <c r="E42" s="259" t="s">
        <v>2</v>
      </c>
      <c r="F42" s="58" t="s">
        <v>3</v>
      </c>
      <c r="G42" s="59" t="s">
        <v>4</v>
      </c>
      <c r="H42" s="60" t="s">
        <v>79</v>
      </c>
      <c r="I42" s="61" t="s">
        <v>80</v>
      </c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5.75" customHeight="1">
      <c r="A43" s="157"/>
      <c r="B43" s="63"/>
      <c r="C43" s="64"/>
      <c r="D43" s="64"/>
      <c r="E43" s="72"/>
      <c r="F43" s="65"/>
      <c r="G43" s="66">
        <f>SUM(F45:F50)</f>
        <v>0</v>
      </c>
      <c r="H43" s="67">
        <v>0.2</v>
      </c>
      <c r="I43" s="68">
        <f>(G43/H43)</f>
        <v>0</v>
      </c>
      <c r="J43" s="68">
        <f>I43*1.05</f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9"/>
      <c r="C44" s="64"/>
      <c r="D44" s="64"/>
      <c r="E44" s="72"/>
      <c r="F44" s="65"/>
      <c r="G44" s="70"/>
      <c r="H44" s="70"/>
      <c r="I44" s="71"/>
      <c r="J44" s="7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69"/>
      <c r="C45" s="64"/>
      <c r="D45" s="64" t="s">
        <v>9</v>
      </c>
      <c r="E45" s="72"/>
      <c r="F45" s="73">
        <f t="shared" ref="F45:F49" si="6">E45*C45</f>
        <v>0</v>
      </c>
      <c r="G45" s="70"/>
      <c r="H45" s="70"/>
      <c r="I45" s="71"/>
      <c r="J45" s="7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/>
      <c r="C46" s="64"/>
      <c r="D46" s="64" t="s">
        <v>9</v>
      </c>
      <c r="E46" s="72"/>
      <c r="F46" s="73">
        <f t="shared" si="6"/>
        <v>0</v>
      </c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/>
      <c r="C47" s="64"/>
      <c r="D47" s="64" t="s">
        <v>9</v>
      </c>
      <c r="E47" s="72"/>
      <c r="F47" s="73">
        <f t="shared" si="6"/>
        <v>0</v>
      </c>
      <c r="G47" s="70"/>
      <c r="H47" s="70"/>
      <c r="I47" s="71"/>
      <c r="J47" s="7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/>
      <c r="C48" s="64"/>
      <c r="D48" s="64" t="s">
        <v>9</v>
      </c>
      <c r="E48" s="72"/>
      <c r="F48" s="73">
        <f t="shared" si="6"/>
        <v>0</v>
      </c>
      <c r="G48" s="70"/>
      <c r="H48" s="70"/>
      <c r="I48" s="71"/>
      <c r="J48" s="7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/>
      <c r="C49" s="64"/>
      <c r="D49" s="64" t="s">
        <v>9</v>
      </c>
      <c r="E49" s="72"/>
      <c r="F49" s="73">
        <f t="shared" si="6"/>
        <v>0</v>
      </c>
      <c r="G49" s="70"/>
      <c r="H49" s="70"/>
      <c r="I49" s="71"/>
      <c r="J49" s="7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/>
      <c r="C50" s="64"/>
      <c r="D50" s="64"/>
      <c r="E50" s="72"/>
      <c r="F50" s="73"/>
      <c r="G50" s="70"/>
      <c r="H50" s="70"/>
      <c r="I50" s="71"/>
      <c r="J50" s="7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74"/>
      <c r="C51" s="75"/>
      <c r="D51" s="75"/>
      <c r="E51" s="265"/>
      <c r="F51" s="76"/>
      <c r="G51" s="77"/>
      <c r="H51" s="77"/>
      <c r="I51" s="78"/>
      <c r="J51" s="7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192"/>
      <c r="C52" s="193"/>
      <c r="D52" s="193"/>
      <c r="E52" s="272"/>
      <c r="F52" s="19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2"/>
      <c r="C53" s="3"/>
      <c r="D53" s="3"/>
      <c r="E53" s="11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56"/>
      <c r="C54" s="57" t="s">
        <v>805</v>
      </c>
      <c r="D54" s="57" t="s">
        <v>1</v>
      </c>
      <c r="E54" s="273" t="s">
        <v>806</v>
      </c>
      <c r="F54" s="58" t="s">
        <v>3</v>
      </c>
      <c r="G54" s="57" t="s">
        <v>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3" t="str">
        <f>B35</f>
        <v/>
      </c>
      <c r="C55" s="64"/>
      <c r="D55" s="64"/>
      <c r="E55" s="274">
        <v>80.0</v>
      </c>
      <c r="F55" s="65"/>
      <c r="G55" s="6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/>
      <c r="C56" s="64"/>
      <c r="D56" s="64"/>
      <c r="E56" s="70"/>
      <c r="F56" s="65"/>
      <c r="G56" s="6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 t="s">
        <v>807</v>
      </c>
      <c r="C57" s="64">
        <v>0.02</v>
      </c>
      <c r="D57" s="64" t="s">
        <v>9</v>
      </c>
      <c r="E57" s="70"/>
      <c r="F57" s="65">
        <f>C57*E55</f>
        <v>1.6</v>
      </c>
      <c r="G57" s="64" t="s">
        <v>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 t="s">
        <v>808</v>
      </c>
      <c r="C58" s="64">
        <v>0.01</v>
      </c>
      <c r="D58" s="64" t="s">
        <v>9</v>
      </c>
      <c r="E58" s="70"/>
      <c r="F58" s="65">
        <f>C58*E55</f>
        <v>0.8</v>
      </c>
      <c r="G58" s="64" t="s">
        <v>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69" t="s">
        <v>809</v>
      </c>
      <c r="C59" s="64">
        <v>0.02</v>
      </c>
      <c r="D59" s="64" t="s">
        <v>9</v>
      </c>
      <c r="E59" s="70"/>
      <c r="F59" s="65">
        <f>C59*E55</f>
        <v>1.6</v>
      </c>
      <c r="G59" s="64" t="s">
        <v>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57"/>
      <c r="B60" s="69" t="s">
        <v>810</v>
      </c>
      <c r="C60" s="64">
        <v>0.01</v>
      </c>
      <c r="D60" s="64" t="s">
        <v>9</v>
      </c>
      <c r="E60" s="70"/>
      <c r="F60" s="65">
        <f>C60*E55</f>
        <v>0.8</v>
      </c>
      <c r="G60" s="64" t="s">
        <v>9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57"/>
      <c r="B61" s="69" t="s">
        <v>29</v>
      </c>
      <c r="C61" s="64">
        <v>0.002</v>
      </c>
      <c r="D61" s="64" t="s">
        <v>9</v>
      </c>
      <c r="E61" s="70"/>
      <c r="F61" s="65">
        <f>C61*E55</f>
        <v>0.16</v>
      </c>
      <c r="G61" s="64" t="s">
        <v>9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57"/>
      <c r="B62" s="69"/>
      <c r="C62" s="64"/>
      <c r="D62" s="64"/>
      <c r="E62" s="70"/>
      <c r="F62" s="196"/>
      <c r="G62" s="6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57"/>
      <c r="B63" s="74"/>
      <c r="C63" s="75"/>
      <c r="D63" s="75"/>
      <c r="E63" s="77"/>
      <c r="F63" s="76"/>
      <c r="G63" s="7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E64" s="266"/>
    </row>
    <row r="65" ht="15.75" customHeight="1">
      <c r="E65" s="266"/>
    </row>
    <row r="66" ht="15.75" customHeight="1">
      <c r="E66" s="266"/>
    </row>
    <row r="67" ht="15.75" customHeight="1">
      <c r="E67" s="266"/>
    </row>
    <row r="68" ht="15.75" customHeight="1">
      <c r="E68" s="266"/>
      <c r="F68" s="2" t="s">
        <v>811</v>
      </c>
    </row>
    <row r="69" ht="15.75" customHeight="1">
      <c r="E69" s="266"/>
    </row>
    <row r="70" ht="15.75" customHeight="1">
      <c r="E70" s="266"/>
    </row>
    <row r="71" ht="15.75" customHeight="1">
      <c r="E71" s="266"/>
    </row>
    <row r="72" ht="15.75" customHeight="1">
      <c r="E72" s="266"/>
    </row>
    <row r="73" ht="15.75" customHeight="1">
      <c r="E73" s="266"/>
    </row>
    <row r="74" ht="15.75" customHeight="1">
      <c r="E74" s="266"/>
    </row>
    <row r="75" ht="15.75" customHeight="1">
      <c r="E75" s="266"/>
    </row>
    <row r="76" ht="15.75" customHeight="1">
      <c r="E76" s="266"/>
    </row>
    <row r="77" ht="15.75" customHeight="1">
      <c r="E77" s="266"/>
    </row>
    <row r="78" ht="15.75" customHeight="1">
      <c r="E78" s="266"/>
    </row>
    <row r="79" ht="15.75" customHeight="1">
      <c r="E79" s="266"/>
    </row>
    <row r="80" ht="15.75" customHeight="1">
      <c r="E80" s="266"/>
    </row>
    <row r="81" ht="15.75" customHeight="1">
      <c r="E81" s="266"/>
    </row>
    <row r="82" ht="15.75" customHeight="1">
      <c r="E82" s="266"/>
    </row>
    <row r="83" ht="15.75" customHeight="1">
      <c r="E83" s="266"/>
    </row>
    <row r="84" ht="15.75" customHeight="1">
      <c r="E84" s="266"/>
    </row>
    <row r="85" ht="15.75" customHeight="1">
      <c r="E85" s="266"/>
    </row>
    <row r="86" ht="15.75" customHeight="1">
      <c r="E86" s="266"/>
    </row>
    <row r="87" ht="15.75" customHeight="1">
      <c r="E87" s="266"/>
    </row>
    <row r="88" ht="15.75" customHeight="1">
      <c r="E88" s="266"/>
    </row>
    <row r="89" ht="15.75" customHeight="1">
      <c r="E89" s="266"/>
    </row>
    <row r="90" ht="15.75" customHeight="1">
      <c r="E90" s="266"/>
    </row>
    <row r="91" ht="15.75" customHeight="1">
      <c r="E91" s="266"/>
    </row>
    <row r="92" ht="15.75" customHeight="1">
      <c r="E92" s="266"/>
    </row>
    <row r="93" ht="15.75" customHeight="1">
      <c r="E93" s="266"/>
    </row>
    <row r="94" ht="15.75" customHeight="1">
      <c r="E94" s="266"/>
    </row>
    <row r="95" ht="15.75" customHeight="1">
      <c r="E95" s="266"/>
    </row>
    <row r="96" ht="15.75" customHeight="1">
      <c r="E96" s="266"/>
    </row>
    <row r="97" ht="15.75" customHeight="1">
      <c r="E97" s="266"/>
    </row>
    <row r="98" ht="15.75" customHeight="1">
      <c r="E98" s="266"/>
    </row>
    <row r="99" ht="15.75" customHeight="1">
      <c r="E99" s="266"/>
    </row>
    <row r="100" ht="15.75" customHeight="1">
      <c r="E100" s="266"/>
    </row>
    <row r="101" ht="15.75" customHeight="1">
      <c r="E101" s="266"/>
    </row>
    <row r="102" ht="15.75" customHeight="1">
      <c r="E102" s="266"/>
    </row>
    <row r="103" ht="15.75" customHeight="1">
      <c r="E103" s="266"/>
    </row>
    <row r="104" ht="15.75" customHeight="1">
      <c r="E104" s="266"/>
    </row>
    <row r="105" ht="15.75" customHeight="1">
      <c r="E105" s="266"/>
    </row>
    <row r="106" ht="15.75" customHeight="1">
      <c r="E106" s="266"/>
    </row>
    <row r="107" ht="15.75" customHeight="1">
      <c r="E107" s="266"/>
    </row>
    <row r="108" ht="15.75" customHeight="1">
      <c r="E108" s="266"/>
    </row>
    <row r="109" ht="15.75" customHeight="1">
      <c r="E109" s="266"/>
    </row>
    <row r="110" ht="15.75" customHeight="1">
      <c r="E110" s="266"/>
    </row>
    <row r="111" ht="15.75" customHeight="1">
      <c r="E111" s="266"/>
    </row>
    <row r="112" ht="15.75" customHeight="1">
      <c r="E112" s="266"/>
    </row>
    <row r="113" ht="15.75" customHeight="1">
      <c r="E113" s="266"/>
    </row>
    <row r="114" ht="15.75" customHeight="1">
      <c r="E114" s="266"/>
    </row>
    <row r="115" ht="15.75" customHeight="1">
      <c r="E115" s="266"/>
    </row>
    <row r="116" ht="15.75" customHeight="1">
      <c r="E116" s="266"/>
    </row>
    <row r="117" ht="15.75" customHeight="1">
      <c r="E117" s="266"/>
    </row>
    <row r="118" ht="15.75" customHeight="1">
      <c r="E118" s="266"/>
    </row>
    <row r="119" ht="15.75" customHeight="1">
      <c r="E119" s="266"/>
    </row>
    <row r="120" ht="15.75" customHeight="1">
      <c r="E120" s="266"/>
    </row>
    <row r="121" ht="15.75" customHeight="1">
      <c r="E121" s="266"/>
    </row>
    <row r="122" ht="15.75" customHeight="1">
      <c r="E122" s="266"/>
    </row>
    <row r="123" ht="15.75" customHeight="1">
      <c r="E123" s="266"/>
    </row>
    <row r="124" ht="15.75" customHeight="1">
      <c r="E124" s="266"/>
    </row>
    <row r="125" ht="15.75" customHeight="1">
      <c r="E125" s="266"/>
    </row>
    <row r="126" ht="15.75" customHeight="1">
      <c r="E126" s="266"/>
    </row>
    <row r="127" ht="15.75" customHeight="1">
      <c r="E127" s="266"/>
    </row>
    <row r="128" ht="15.75" customHeight="1">
      <c r="E128" s="266"/>
    </row>
    <row r="129" ht="15.75" customHeight="1">
      <c r="E129" s="266"/>
    </row>
    <row r="130" ht="15.75" customHeight="1">
      <c r="E130" s="266"/>
    </row>
    <row r="131" ht="15.75" customHeight="1">
      <c r="E131" s="266"/>
    </row>
    <row r="132" ht="15.75" customHeight="1">
      <c r="E132" s="266"/>
    </row>
    <row r="133" ht="15.75" customHeight="1">
      <c r="E133" s="266"/>
    </row>
    <row r="134" ht="15.75" customHeight="1">
      <c r="E134" s="266"/>
    </row>
    <row r="135" ht="15.75" customHeight="1">
      <c r="E135" s="266"/>
    </row>
    <row r="136" ht="15.75" customHeight="1">
      <c r="E136" s="266"/>
    </row>
    <row r="137" ht="15.75" customHeight="1">
      <c r="E137" s="266"/>
    </row>
    <row r="138" ht="15.75" customHeight="1">
      <c r="E138" s="266"/>
    </row>
    <row r="139" ht="15.75" customHeight="1">
      <c r="E139" s="266"/>
    </row>
    <row r="140" ht="15.75" customHeight="1">
      <c r="E140" s="266"/>
    </row>
    <row r="141" ht="15.75" customHeight="1">
      <c r="E141" s="266"/>
    </row>
    <row r="142" ht="15.75" customHeight="1">
      <c r="E142" s="266"/>
    </row>
    <row r="143" ht="15.75" customHeight="1">
      <c r="E143" s="266"/>
    </row>
    <row r="144" ht="15.75" customHeight="1">
      <c r="E144" s="266"/>
    </row>
    <row r="145" ht="15.75" customHeight="1">
      <c r="E145" s="266"/>
    </row>
    <row r="146" ht="15.75" customHeight="1">
      <c r="E146" s="266"/>
    </row>
    <row r="147" ht="15.75" customHeight="1">
      <c r="E147" s="266"/>
    </row>
    <row r="148" ht="15.75" customHeight="1">
      <c r="E148" s="266"/>
    </row>
    <row r="149" ht="15.75" customHeight="1">
      <c r="E149" s="266"/>
    </row>
    <row r="150" ht="15.75" customHeight="1">
      <c r="E150" s="266"/>
    </row>
    <row r="151" ht="15.75" customHeight="1">
      <c r="E151" s="266"/>
    </row>
    <row r="152" ht="15.75" customHeight="1">
      <c r="E152" s="266"/>
    </row>
    <row r="153" ht="15.75" customHeight="1">
      <c r="E153" s="266"/>
    </row>
    <row r="154" ht="15.75" customHeight="1">
      <c r="E154" s="266"/>
    </row>
    <row r="155" ht="15.75" customHeight="1">
      <c r="E155" s="266"/>
    </row>
    <row r="156" ht="15.75" customHeight="1">
      <c r="E156" s="266"/>
    </row>
    <row r="157" ht="15.75" customHeight="1">
      <c r="E157" s="266"/>
    </row>
    <row r="158" ht="15.75" customHeight="1">
      <c r="E158" s="266"/>
    </row>
    <row r="159" ht="15.75" customHeight="1">
      <c r="E159" s="266"/>
    </row>
    <row r="160" ht="15.75" customHeight="1">
      <c r="E160" s="266"/>
    </row>
    <row r="161" ht="15.75" customHeight="1">
      <c r="E161" s="266"/>
    </row>
    <row r="162" ht="15.75" customHeight="1">
      <c r="E162" s="266"/>
    </row>
    <row r="163" ht="15.75" customHeight="1">
      <c r="E163" s="266"/>
    </row>
    <row r="164" ht="15.75" customHeight="1">
      <c r="E164" s="266"/>
    </row>
    <row r="165" ht="15.75" customHeight="1">
      <c r="E165" s="266"/>
    </row>
    <row r="166" ht="15.75" customHeight="1">
      <c r="E166" s="266"/>
    </row>
    <row r="167" ht="15.75" customHeight="1">
      <c r="E167" s="266"/>
    </row>
    <row r="168" ht="15.75" customHeight="1">
      <c r="E168" s="266"/>
    </row>
    <row r="169" ht="15.75" customHeight="1">
      <c r="E169" s="266"/>
    </row>
    <row r="170" ht="15.75" customHeight="1">
      <c r="E170" s="266"/>
    </row>
    <row r="171" ht="15.75" customHeight="1">
      <c r="E171" s="266"/>
    </row>
    <row r="172" ht="15.75" customHeight="1">
      <c r="E172" s="266"/>
    </row>
    <row r="173" ht="15.75" customHeight="1">
      <c r="E173" s="266"/>
    </row>
    <row r="174" ht="15.75" customHeight="1">
      <c r="E174" s="266"/>
    </row>
    <row r="175" ht="15.75" customHeight="1">
      <c r="E175" s="266"/>
    </row>
    <row r="176" ht="15.75" customHeight="1">
      <c r="E176" s="266"/>
    </row>
    <row r="177" ht="15.75" customHeight="1">
      <c r="E177" s="266"/>
    </row>
    <row r="178" ht="15.75" customHeight="1">
      <c r="E178" s="266"/>
    </row>
    <row r="179" ht="15.75" customHeight="1">
      <c r="E179" s="266"/>
    </row>
    <row r="180" ht="15.75" customHeight="1">
      <c r="E180" s="266"/>
    </row>
    <row r="181" ht="15.75" customHeight="1">
      <c r="E181" s="266"/>
    </row>
    <row r="182" ht="15.75" customHeight="1">
      <c r="E182" s="266"/>
    </row>
    <row r="183" ht="15.75" customHeight="1">
      <c r="E183" s="266"/>
    </row>
    <row r="184" ht="15.75" customHeight="1">
      <c r="E184" s="266"/>
    </row>
    <row r="185" ht="15.75" customHeight="1">
      <c r="E185" s="266"/>
    </row>
    <row r="186" ht="15.75" customHeight="1">
      <c r="E186" s="266"/>
    </row>
    <row r="187" ht="15.75" customHeight="1">
      <c r="E187" s="266"/>
    </row>
    <row r="188" ht="15.75" customHeight="1">
      <c r="E188" s="266"/>
    </row>
    <row r="189" ht="15.75" customHeight="1">
      <c r="E189" s="266"/>
    </row>
    <row r="190" ht="15.75" customHeight="1">
      <c r="E190" s="266"/>
    </row>
    <row r="191" ht="15.75" customHeight="1">
      <c r="E191" s="266"/>
    </row>
    <row r="192" ht="15.75" customHeight="1">
      <c r="E192" s="266"/>
    </row>
    <row r="193" ht="15.75" customHeight="1">
      <c r="E193" s="266"/>
    </row>
    <row r="194" ht="15.75" customHeight="1">
      <c r="E194" s="266"/>
    </row>
    <row r="195" ht="15.75" customHeight="1">
      <c r="E195" s="266"/>
    </row>
    <row r="196" ht="15.75" customHeight="1">
      <c r="E196" s="266"/>
    </row>
    <row r="197" ht="15.75" customHeight="1">
      <c r="E197" s="266"/>
    </row>
    <row r="198" ht="15.75" customHeight="1">
      <c r="E198" s="266"/>
    </row>
    <row r="199" ht="15.75" customHeight="1">
      <c r="E199" s="266"/>
    </row>
    <row r="200" ht="15.75" customHeight="1">
      <c r="E200" s="266"/>
    </row>
    <row r="201" ht="15.75" customHeight="1">
      <c r="E201" s="266"/>
    </row>
    <row r="202" ht="15.75" customHeight="1">
      <c r="E202" s="266"/>
    </row>
    <row r="203" ht="15.75" customHeight="1">
      <c r="E203" s="266"/>
    </row>
    <row r="204" ht="15.75" customHeight="1">
      <c r="E204" s="266"/>
    </row>
    <row r="205" ht="15.75" customHeight="1">
      <c r="E205" s="266"/>
    </row>
    <row r="206" ht="15.75" customHeight="1">
      <c r="E206" s="266"/>
    </row>
    <row r="207" ht="15.75" customHeight="1">
      <c r="E207" s="266"/>
    </row>
    <row r="208" ht="15.75" customHeight="1">
      <c r="E208" s="266"/>
    </row>
    <row r="209" ht="15.75" customHeight="1">
      <c r="E209" s="266"/>
    </row>
    <row r="210" ht="15.75" customHeight="1">
      <c r="E210" s="266"/>
    </row>
    <row r="211" ht="15.75" customHeight="1">
      <c r="E211" s="266"/>
    </row>
    <row r="212" ht="15.75" customHeight="1">
      <c r="E212" s="266"/>
    </row>
    <row r="213" ht="15.75" customHeight="1">
      <c r="E213" s="266"/>
    </row>
    <row r="214" ht="15.75" customHeight="1">
      <c r="E214" s="266"/>
    </row>
    <row r="215" ht="15.75" customHeight="1">
      <c r="E215" s="266"/>
    </row>
    <row r="216" ht="15.75" customHeight="1">
      <c r="E216" s="266"/>
    </row>
    <row r="217" ht="15.75" customHeight="1">
      <c r="E217" s="266"/>
    </row>
    <row r="218" ht="15.75" customHeight="1">
      <c r="E218" s="266"/>
    </row>
    <row r="219" ht="15.75" customHeight="1">
      <c r="E219" s="266"/>
    </row>
    <row r="220" ht="15.75" customHeight="1">
      <c r="E220" s="266"/>
    </row>
    <row r="221" ht="15.75" customHeight="1">
      <c r="E221" s="266"/>
    </row>
    <row r="222" ht="15.75" customHeight="1">
      <c r="E222" s="266"/>
    </row>
    <row r="223" ht="15.75" customHeight="1">
      <c r="E223" s="266"/>
    </row>
    <row r="224" ht="15.75" customHeight="1">
      <c r="E224" s="266"/>
    </row>
    <row r="225" ht="15.75" customHeight="1">
      <c r="E225" s="266"/>
    </row>
    <row r="226" ht="15.75" customHeight="1">
      <c r="E226" s="266"/>
    </row>
    <row r="227" ht="15.75" customHeight="1">
      <c r="E227" s="266"/>
    </row>
    <row r="228" ht="15.75" customHeight="1">
      <c r="E228" s="266"/>
    </row>
    <row r="229" ht="15.75" customHeight="1">
      <c r="E229" s="266"/>
    </row>
    <row r="230" ht="15.75" customHeight="1">
      <c r="E230" s="266"/>
    </row>
    <row r="231" ht="15.75" customHeight="1">
      <c r="E231" s="266"/>
    </row>
    <row r="232" ht="15.75" customHeight="1">
      <c r="E232" s="266"/>
    </row>
    <row r="233" ht="15.75" customHeight="1">
      <c r="E233" s="266"/>
    </row>
    <row r="234" ht="15.75" customHeight="1">
      <c r="E234" s="266"/>
    </row>
    <row r="235" ht="15.75" customHeight="1">
      <c r="E235" s="266"/>
    </row>
    <row r="236" ht="15.75" customHeight="1">
      <c r="E236" s="266"/>
    </row>
    <row r="237" ht="15.75" customHeight="1">
      <c r="E237" s="266"/>
    </row>
    <row r="238" ht="15.75" customHeight="1">
      <c r="E238" s="266"/>
    </row>
    <row r="239" ht="15.75" customHeight="1">
      <c r="E239" s="266"/>
    </row>
    <row r="240" ht="15.75" customHeight="1">
      <c r="E240" s="266"/>
    </row>
    <row r="241" ht="15.75" customHeight="1">
      <c r="E241" s="266"/>
    </row>
    <row r="242" ht="15.75" customHeight="1">
      <c r="E242" s="266"/>
    </row>
    <row r="243" ht="15.75" customHeight="1">
      <c r="E243" s="266"/>
    </row>
    <row r="244" ht="15.75" customHeight="1">
      <c r="E244" s="266"/>
    </row>
    <row r="245" ht="15.75" customHeight="1">
      <c r="E245" s="266"/>
    </row>
    <row r="246" ht="15.75" customHeight="1">
      <c r="E246" s="266"/>
    </row>
    <row r="247" ht="15.75" customHeight="1">
      <c r="E247" s="266"/>
    </row>
    <row r="248" ht="15.75" customHeight="1">
      <c r="E248" s="266"/>
    </row>
    <row r="249" ht="15.75" customHeight="1">
      <c r="E249" s="266"/>
    </row>
    <row r="250" ht="15.75" customHeight="1">
      <c r="E250" s="266"/>
    </row>
    <row r="251" ht="15.75" customHeight="1">
      <c r="E251" s="266"/>
    </row>
    <row r="252" ht="15.75" customHeight="1">
      <c r="E252" s="266"/>
    </row>
    <row r="253" ht="15.75" customHeight="1">
      <c r="E253" s="266"/>
    </row>
    <row r="254" ht="15.75" customHeight="1">
      <c r="E254" s="266"/>
    </row>
    <row r="255" ht="15.75" customHeight="1">
      <c r="E255" s="266"/>
    </row>
    <row r="256" ht="15.75" customHeight="1">
      <c r="E256" s="266"/>
    </row>
    <row r="257" ht="15.75" customHeight="1">
      <c r="E257" s="266"/>
    </row>
    <row r="258" ht="15.75" customHeight="1">
      <c r="E258" s="266"/>
    </row>
    <row r="259" ht="15.75" customHeight="1">
      <c r="E259" s="266"/>
    </row>
    <row r="260" ht="15.75" customHeight="1">
      <c r="E260" s="266"/>
    </row>
    <row r="261" ht="15.75" customHeight="1">
      <c r="E261" s="266"/>
    </row>
    <row r="262" ht="15.75" customHeight="1">
      <c r="E262" s="266"/>
    </row>
    <row r="263" ht="15.75" customHeight="1">
      <c r="E263" s="266"/>
    </row>
    <row r="264" ht="15.75" customHeight="1">
      <c r="E264" s="266"/>
    </row>
    <row r="265" ht="15.75" customHeight="1">
      <c r="E265" s="266"/>
    </row>
    <row r="266" ht="15.75" customHeight="1">
      <c r="E266" s="266"/>
    </row>
    <row r="267" ht="15.75" customHeight="1">
      <c r="E267" s="266"/>
    </row>
    <row r="268" ht="15.75" customHeight="1">
      <c r="E268" s="266"/>
    </row>
    <row r="269" ht="15.75" customHeight="1">
      <c r="E269" s="266"/>
    </row>
    <row r="270" ht="15.75" customHeight="1">
      <c r="E270" s="266"/>
    </row>
    <row r="271" ht="15.75" customHeight="1">
      <c r="E271" s="266"/>
    </row>
    <row r="272" ht="15.75" customHeight="1">
      <c r="E272" s="266"/>
    </row>
    <row r="273" ht="15.75" customHeight="1">
      <c r="E273" s="266"/>
    </row>
    <row r="274" ht="15.75" customHeight="1">
      <c r="E274" s="266"/>
    </row>
    <row r="275" ht="15.75" customHeight="1">
      <c r="E275" s="266"/>
    </row>
    <row r="276" ht="15.75" customHeight="1">
      <c r="E276" s="266"/>
    </row>
    <row r="277" ht="15.75" customHeight="1">
      <c r="E277" s="266"/>
    </row>
    <row r="278" ht="15.75" customHeight="1">
      <c r="E278" s="266"/>
    </row>
    <row r="279" ht="15.75" customHeight="1">
      <c r="E279" s="266"/>
    </row>
    <row r="280" ht="15.75" customHeight="1">
      <c r="E280" s="266"/>
    </row>
    <row r="281" ht="15.75" customHeight="1">
      <c r="E281" s="266"/>
    </row>
    <row r="282" ht="15.75" customHeight="1">
      <c r="E282" s="266"/>
    </row>
    <row r="283" ht="15.75" customHeight="1">
      <c r="E283" s="266"/>
    </row>
    <row r="284" ht="15.75" customHeight="1">
      <c r="E284" s="266"/>
    </row>
    <row r="285" ht="15.75" customHeight="1">
      <c r="E285" s="266"/>
    </row>
    <row r="286" ht="15.75" customHeight="1">
      <c r="E286" s="266"/>
    </row>
    <row r="287" ht="15.75" customHeight="1">
      <c r="E287" s="266"/>
    </row>
    <row r="288" ht="15.75" customHeight="1">
      <c r="E288" s="266"/>
    </row>
    <row r="289" ht="15.75" customHeight="1">
      <c r="E289" s="266"/>
    </row>
    <row r="290" ht="15.75" customHeight="1">
      <c r="E290" s="266"/>
    </row>
    <row r="291" ht="15.75" customHeight="1">
      <c r="E291" s="266"/>
    </row>
    <row r="292" ht="15.75" customHeight="1">
      <c r="E292" s="266"/>
    </row>
    <row r="293" ht="15.75" customHeight="1">
      <c r="E293" s="266"/>
    </row>
    <row r="294" ht="15.75" customHeight="1">
      <c r="E294" s="266"/>
    </row>
    <row r="295" ht="15.75" customHeight="1">
      <c r="E295" s="266"/>
    </row>
    <row r="296" ht="15.75" customHeight="1">
      <c r="E296" s="266"/>
    </row>
    <row r="297" ht="15.75" customHeight="1">
      <c r="E297" s="266"/>
    </row>
    <row r="298" ht="15.75" customHeight="1">
      <c r="E298" s="266"/>
    </row>
    <row r="299" ht="15.75" customHeight="1">
      <c r="E299" s="266"/>
    </row>
    <row r="300" ht="15.75" customHeight="1">
      <c r="E300" s="266"/>
    </row>
    <row r="301" ht="15.75" customHeight="1">
      <c r="E301" s="266"/>
    </row>
    <row r="302" ht="15.75" customHeight="1">
      <c r="E302" s="266"/>
    </row>
    <row r="303" ht="15.75" customHeight="1">
      <c r="E303" s="266"/>
    </row>
    <row r="304" ht="15.75" customHeight="1">
      <c r="E304" s="266"/>
    </row>
    <row r="305" ht="15.75" customHeight="1">
      <c r="E305" s="266"/>
    </row>
    <row r="306" ht="15.75" customHeight="1">
      <c r="E306" s="266"/>
    </row>
    <row r="307" ht="15.75" customHeight="1">
      <c r="E307" s="266"/>
    </row>
    <row r="308" ht="15.75" customHeight="1">
      <c r="E308" s="266"/>
    </row>
    <row r="309" ht="15.75" customHeight="1">
      <c r="E309" s="266"/>
    </row>
    <row r="310" ht="15.75" customHeight="1">
      <c r="E310" s="266"/>
    </row>
    <row r="311" ht="15.75" customHeight="1">
      <c r="E311" s="266"/>
    </row>
    <row r="312" ht="15.75" customHeight="1">
      <c r="E312" s="266"/>
    </row>
    <row r="313" ht="15.75" customHeight="1">
      <c r="E313" s="266"/>
    </row>
    <row r="314" ht="15.75" customHeight="1">
      <c r="E314" s="266"/>
    </row>
    <row r="315" ht="15.75" customHeight="1">
      <c r="E315" s="266"/>
    </row>
    <row r="316" ht="15.75" customHeight="1">
      <c r="E316" s="266"/>
    </row>
    <row r="317" ht="15.75" customHeight="1">
      <c r="E317" s="266"/>
    </row>
    <row r="318" ht="15.75" customHeight="1">
      <c r="E318" s="266"/>
    </row>
    <row r="319" ht="15.75" customHeight="1">
      <c r="E319" s="266"/>
    </row>
    <row r="320" ht="15.75" customHeight="1">
      <c r="E320" s="266"/>
    </row>
    <row r="321" ht="15.75" customHeight="1">
      <c r="E321" s="266"/>
    </row>
    <row r="322" ht="15.75" customHeight="1">
      <c r="E322" s="266"/>
    </row>
    <row r="323" ht="15.75" customHeight="1">
      <c r="E323" s="266"/>
    </row>
    <row r="324" ht="15.75" customHeight="1">
      <c r="E324" s="266"/>
    </row>
    <row r="325" ht="15.75" customHeight="1">
      <c r="E325" s="266"/>
    </row>
    <row r="326" ht="15.75" customHeight="1">
      <c r="E326" s="266"/>
    </row>
    <row r="327" ht="15.75" customHeight="1">
      <c r="E327" s="266"/>
    </row>
    <row r="328" ht="15.75" customHeight="1">
      <c r="E328" s="266"/>
    </row>
    <row r="329" ht="15.75" customHeight="1">
      <c r="E329" s="266"/>
    </row>
    <row r="330" ht="15.75" customHeight="1">
      <c r="E330" s="266"/>
    </row>
    <row r="331" ht="15.75" customHeight="1">
      <c r="E331" s="266"/>
    </row>
    <row r="332" ht="15.75" customHeight="1">
      <c r="E332" s="266"/>
    </row>
    <row r="333" ht="15.75" customHeight="1">
      <c r="E333" s="266"/>
    </row>
    <row r="334" ht="15.75" customHeight="1">
      <c r="E334" s="266"/>
    </row>
    <row r="335" ht="15.75" customHeight="1">
      <c r="E335" s="266"/>
    </row>
    <row r="336" ht="15.75" customHeight="1">
      <c r="E336" s="266"/>
    </row>
    <row r="337" ht="15.75" customHeight="1">
      <c r="E337" s="266"/>
    </row>
    <row r="338" ht="15.75" customHeight="1">
      <c r="E338" s="266"/>
    </row>
    <row r="339" ht="15.75" customHeight="1">
      <c r="E339" s="266"/>
    </row>
    <row r="340" ht="15.75" customHeight="1">
      <c r="E340" s="266"/>
    </row>
    <row r="341" ht="15.75" customHeight="1">
      <c r="E341" s="266"/>
    </row>
    <row r="342" ht="15.75" customHeight="1">
      <c r="E342" s="266"/>
    </row>
    <row r="343" ht="15.75" customHeight="1">
      <c r="E343" s="266"/>
    </row>
    <row r="344" ht="15.75" customHeight="1">
      <c r="E344" s="266"/>
    </row>
    <row r="345" ht="15.75" customHeight="1">
      <c r="E345" s="266"/>
    </row>
    <row r="346" ht="15.75" customHeight="1">
      <c r="E346" s="266"/>
    </row>
    <row r="347" ht="15.75" customHeight="1">
      <c r="E347" s="266"/>
    </row>
    <row r="348" ht="15.75" customHeight="1">
      <c r="E348" s="266"/>
    </row>
    <row r="349" ht="15.75" customHeight="1">
      <c r="E349" s="266"/>
    </row>
    <row r="350" ht="15.75" customHeight="1">
      <c r="E350" s="266"/>
    </row>
    <row r="351" ht="15.75" customHeight="1">
      <c r="E351" s="266"/>
    </row>
    <row r="352" ht="15.75" customHeight="1">
      <c r="E352" s="266"/>
    </row>
    <row r="353" ht="15.75" customHeight="1">
      <c r="E353" s="266"/>
    </row>
    <row r="354" ht="15.75" customHeight="1">
      <c r="E354" s="266"/>
    </row>
    <row r="355" ht="15.75" customHeight="1">
      <c r="E355" s="266"/>
    </row>
    <row r="356" ht="15.75" customHeight="1">
      <c r="E356" s="266"/>
    </row>
    <row r="357" ht="15.75" customHeight="1">
      <c r="E357" s="266"/>
    </row>
    <row r="358" ht="15.75" customHeight="1">
      <c r="E358" s="266"/>
    </row>
    <row r="359" ht="15.75" customHeight="1">
      <c r="E359" s="266"/>
    </row>
    <row r="360" ht="15.75" customHeight="1">
      <c r="E360" s="266"/>
    </row>
    <row r="361" ht="15.75" customHeight="1">
      <c r="E361" s="266"/>
    </row>
    <row r="362" ht="15.75" customHeight="1">
      <c r="E362" s="266"/>
    </row>
    <row r="363" ht="15.75" customHeight="1">
      <c r="E363" s="266"/>
    </row>
    <row r="364" ht="15.75" customHeight="1">
      <c r="E364" s="266"/>
    </row>
    <row r="365" ht="15.75" customHeight="1">
      <c r="E365" s="266"/>
    </row>
    <row r="366" ht="15.75" customHeight="1">
      <c r="E366" s="266"/>
    </row>
    <row r="367" ht="15.75" customHeight="1">
      <c r="E367" s="266"/>
    </row>
    <row r="368" ht="15.75" customHeight="1">
      <c r="E368" s="266"/>
    </row>
    <row r="369" ht="15.75" customHeight="1">
      <c r="E369" s="266"/>
    </row>
    <row r="370" ht="15.75" customHeight="1">
      <c r="E370" s="266"/>
    </row>
    <row r="371" ht="15.75" customHeight="1">
      <c r="E371" s="266"/>
    </row>
    <row r="372" ht="15.75" customHeight="1">
      <c r="E372" s="266"/>
    </row>
    <row r="373" ht="15.75" customHeight="1">
      <c r="E373" s="266"/>
    </row>
    <row r="374" ht="15.75" customHeight="1">
      <c r="E374" s="266"/>
    </row>
    <row r="375" ht="15.75" customHeight="1">
      <c r="E375" s="266"/>
    </row>
    <row r="376" ht="15.75" customHeight="1">
      <c r="E376" s="266"/>
    </row>
    <row r="377" ht="15.75" customHeight="1">
      <c r="E377" s="266"/>
    </row>
    <row r="378" ht="15.75" customHeight="1">
      <c r="E378" s="266"/>
    </row>
    <row r="379" ht="15.75" customHeight="1">
      <c r="E379" s="266"/>
    </row>
    <row r="380" ht="15.75" customHeight="1">
      <c r="E380" s="266"/>
    </row>
    <row r="381" ht="15.75" customHeight="1">
      <c r="E381" s="266"/>
    </row>
    <row r="382" ht="15.75" customHeight="1">
      <c r="E382" s="266"/>
    </row>
    <row r="383" ht="15.75" customHeight="1">
      <c r="E383" s="266"/>
    </row>
    <row r="384" ht="15.75" customHeight="1">
      <c r="E384" s="266"/>
    </row>
    <row r="385" ht="15.75" customHeight="1">
      <c r="E385" s="266"/>
    </row>
    <row r="386" ht="15.75" customHeight="1">
      <c r="E386" s="266"/>
    </row>
    <row r="387" ht="15.75" customHeight="1">
      <c r="E387" s="266"/>
    </row>
    <row r="388" ht="15.75" customHeight="1">
      <c r="E388" s="266"/>
    </row>
    <row r="389" ht="15.75" customHeight="1">
      <c r="E389" s="266"/>
    </row>
    <row r="390" ht="15.75" customHeight="1">
      <c r="E390" s="266"/>
    </row>
    <row r="391" ht="15.75" customHeight="1">
      <c r="E391" s="266"/>
    </row>
    <row r="392" ht="15.75" customHeight="1">
      <c r="E392" s="266"/>
    </row>
    <row r="393" ht="15.75" customHeight="1">
      <c r="E393" s="266"/>
    </row>
    <row r="394" ht="15.75" customHeight="1">
      <c r="E394" s="266"/>
    </row>
    <row r="395" ht="15.75" customHeight="1">
      <c r="E395" s="266"/>
    </row>
    <row r="396" ht="15.75" customHeight="1">
      <c r="E396" s="266"/>
    </row>
    <row r="397" ht="15.75" customHeight="1">
      <c r="E397" s="266"/>
    </row>
    <row r="398" ht="15.75" customHeight="1">
      <c r="E398" s="266"/>
    </row>
    <row r="399" ht="15.75" customHeight="1">
      <c r="E399" s="266"/>
    </row>
    <row r="400" ht="15.75" customHeight="1">
      <c r="E400" s="266"/>
    </row>
    <row r="401" ht="15.75" customHeight="1">
      <c r="E401" s="266"/>
    </row>
    <row r="402" ht="15.75" customHeight="1">
      <c r="E402" s="266"/>
    </row>
    <row r="403" ht="15.75" customHeight="1">
      <c r="E403" s="266"/>
    </row>
    <row r="404" ht="15.75" customHeight="1">
      <c r="E404" s="266"/>
    </row>
    <row r="405" ht="15.75" customHeight="1">
      <c r="E405" s="266"/>
    </row>
    <row r="406" ht="15.75" customHeight="1">
      <c r="E406" s="266"/>
    </row>
    <row r="407" ht="15.75" customHeight="1">
      <c r="E407" s="266"/>
    </row>
    <row r="408" ht="15.75" customHeight="1">
      <c r="E408" s="266"/>
    </row>
    <row r="409" ht="15.75" customHeight="1">
      <c r="E409" s="266"/>
    </row>
    <row r="410" ht="15.75" customHeight="1">
      <c r="E410" s="266"/>
    </row>
    <row r="411" ht="15.75" customHeight="1">
      <c r="E411" s="266"/>
    </row>
    <row r="412" ht="15.75" customHeight="1">
      <c r="E412" s="266"/>
    </row>
    <row r="413" ht="15.75" customHeight="1">
      <c r="E413" s="266"/>
    </row>
    <row r="414" ht="15.75" customHeight="1">
      <c r="E414" s="266"/>
    </row>
    <row r="415" ht="15.75" customHeight="1">
      <c r="E415" s="266"/>
    </row>
    <row r="416" ht="15.75" customHeight="1">
      <c r="E416" s="266"/>
    </row>
    <row r="417" ht="15.75" customHeight="1">
      <c r="E417" s="266"/>
    </row>
    <row r="418" ht="15.75" customHeight="1">
      <c r="E418" s="266"/>
    </row>
    <row r="419" ht="15.75" customHeight="1">
      <c r="E419" s="266"/>
    </row>
    <row r="420" ht="15.75" customHeight="1">
      <c r="E420" s="266"/>
    </row>
    <row r="421" ht="15.75" customHeight="1">
      <c r="E421" s="266"/>
    </row>
    <row r="422" ht="15.75" customHeight="1">
      <c r="E422" s="266"/>
    </row>
    <row r="423" ht="15.75" customHeight="1">
      <c r="E423" s="266"/>
    </row>
    <row r="424" ht="15.75" customHeight="1">
      <c r="E424" s="266"/>
    </row>
    <row r="425" ht="15.75" customHeight="1">
      <c r="E425" s="266"/>
    </row>
    <row r="426" ht="15.75" customHeight="1">
      <c r="E426" s="266"/>
    </row>
    <row r="427" ht="15.75" customHeight="1">
      <c r="E427" s="266"/>
    </row>
    <row r="428" ht="15.75" customHeight="1">
      <c r="E428" s="266"/>
    </row>
    <row r="429" ht="15.75" customHeight="1">
      <c r="E429" s="266"/>
    </row>
    <row r="430" ht="15.75" customHeight="1">
      <c r="E430" s="266"/>
    </row>
    <row r="431" ht="15.75" customHeight="1">
      <c r="E431" s="266"/>
    </row>
    <row r="432" ht="15.75" customHeight="1">
      <c r="E432" s="266"/>
    </row>
    <row r="433" ht="15.75" customHeight="1">
      <c r="E433" s="266"/>
    </row>
    <row r="434" ht="15.75" customHeight="1">
      <c r="E434" s="266"/>
    </row>
    <row r="435" ht="15.75" customHeight="1">
      <c r="E435" s="266"/>
    </row>
    <row r="436" ht="15.75" customHeight="1">
      <c r="E436" s="266"/>
    </row>
    <row r="437" ht="15.75" customHeight="1">
      <c r="E437" s="266"/>
    </row>
    <row r="438" ht="15.75" customHeight="1">
      <c r="E438" s="266"/>
    </row>
    <row r="439" ht="15.75" customHeight="1">
      <c r="E439" s="266"/>
    </row>
    <row r="440" ht="15.75" customHeight="1">
      <c r="E440" s="266"/>
    </row>
    <row r="441" ht="15.75" customHeight="1">
      <c r="E441" s="266"/>
    </row>
    <row r="442" ht="15.75" customHeight="1">
      <c r="E442" s="266"/>
    </row>
    <row r="443" ht="15.75" customHeight="1">
      <c r="E443" s="266"/>
    </row>
    <row r="444" ht="15.75" customHeight="1">
      <c r="E444" s="266"/>
    </row>
    <row r="445" ht="15.75" customHeight="1">
      <c r="E445" s="266"/>
    </row>
    <row r="446" ht="15.75" customHeight="1">
      <c r="E446" s="266"/>
    </row>
    <row r="447" ht="15.75" customHeight="1">
      <c r="E447" s="266"/>
    </row>
    <row r="448" ht="15.75" customHeight="1">
      <c r="E448" s="266"/>
    </row>
    <row r="449" ht="15.75" customHeight="1">
      <c r="E449" s="266"/>
    </row>
    <row r="450" ht="15.75" customHeight="1">
      <c r="E450" s="266"/>
    </row>
    <row r="451" ht="15.75" customHeight="1">
      <c r="E451" s="266"/>
    </row>
    <row r="452" ht="15.75" customHeight="1">
      <c r="E452" s="266"/>
    </row>
    <row r="453" ht="15.75" customHeight="1">
      <c r="E453" s="266"/>
    </row>
    <row r="454" ht="15.75" customHeight="1">
      <c r="E454" s="266"/>
    </row>
    <row r="455" ht="15.75" customHeight="1">
      <c r="E455" s="266"/>
    </row>
    <row r="456" ht="15.75" customHeight="1">
      <c r="E456" s="266"/>
    </row>
    <row r="457" ht="15.75" customHeight="1">
      <c r="E457" s="266"/>
    </row>
    <row r="458" ht="15.75" customHeight="1">
      <c r="E458" s="266"/>
    </row>
    <row r="459" ht="15.75" customHeight="1">
      <c r="E459" s="266"/>
    </row>
    <row r="460" ht="15.75" customHeight="1">
      <c r="E460" s="266"/>
    </row>
    <row r="461" ht="15.75" customHeight="1">
      <c r="E461" s="266"/>
    </row>
    <row r="462" ht="15.75" customHeight="1">
      <c r="E462" s="266"/>
    </row>
    <row r="463" ht="15.75" customHeight="1">
      <c r="E463" s="266"/>
    </row>
    <row r="464" ht="15.75" customHeight="1">
      <c r="E464" s="266"/>
    </row>
    <row r="465" ht="15.75" customHeight="1">
      <c r="E465" s="266"/>
    </row>
    <row r="466" ht="15.75" customHeight="1">
      <c r="E466" s="266"/>
    </row>
    <row r="467" ht="15.75" customHeight="1">
      <c r="E467" s="266"/>
    </row>
    <row r="468" ht="15.75" customHeight="1">
      <c r="E468" s="266"/>
    </row>
    <row r="469" ht="15.75" customHeight="1">
      <c r="E469" s="266"/>
    </row>
    <row r="470" ht="15.75" customHeight="1">
      <c r="E470" s="266"/>
    </row>
    <row r="471" ht="15.75" customHeight="1">
      <c r="E471" s="266"/>
    </row>
    <row r="472" ht="15.75" customHeight="1">
      <c r="E472" s="266"/>
    </row>
    <row r="473" ht="15.75" customHeight="1">
      <c r="E473" s="266"/>
    </row>
    <row r="474" ht="15.75" customHeight="1">
      <c r="E474" s="266"/>
    </row>
    <row r="475" ht="15.75" customHeight="1">
      <c r="E475" s="266"/>
    </row>
    <row r="476" ht="15.75" customHeight="1">
      <c r="E476" s="266"/>
    </row>
    <row r="477" ht="15.75" customHeight="1">
      <c r="E477" s="266"/>
    </row>
    <row r="478" ht="15.75" customHeight="1">
      <c r="E478" s="266"/>
    </row>
    <row r="479" ht="15.75" customHeight="1">
      <c r="E479" s="266"/>
    </row>
    <row r="480" ht="15.75" customHeight="1">
      <c r="E480" s="266"/>
    </row>
    <row r="481" ht="15.75" customHeight="1">
      <c r="E481" s="266"/>
    </row>
    <row r="482" ht="15.75" customHeight="1">
      <c r="E482" s="266"/>
    </row>
    <row r="483" ht="15.75" customHeight="1">
      <c r="E483" s="266"/>
    </row>
    <row r="484" ht="15.75" customHeight="1">
      <c r="E484" s="266"/>
    </row>
    <row r="485" ht="15.75" customHeight="1">
      <c r="E485" s="266"/>
    </row>
    <row r="486" ht="15.75" customHeight="1">
      <c r="E486" s="266"/>
    </row>
    <row r="487" ht="15.75" customHeight="1">
      <c r="E487" s="266"/>
    </row>
    <row r="488" ht="15.75" customHeight="1">
      <c r="E488" s="266"/>
    </row>
    <row r="489" ht="15.75" customHeight="1">
      <c r="E489" s="266"/>
    </row>
    <row r="490" ht="15.75" customHeight="1">
      <c r="E490" s="266"/>
    </row>
    <row r="491" ht="15.75" customHeight="1">
      <c r="E491" s="266"/>
    </row>
    <row r="492" ht="15.75" customHeight="1">
      <c r="E492" s="266"/>
    </row>
    <row r="493" ht="15.75" customHeight="1">
      <c r="E493" s="266"/>
    </row>
    <row r="494" ht="15.75" customHeight="1">
      <c r="E494" s="266"/>
    </row>
    <row r="495" ht="15.75" customHeight="1">
      <c r="E495" s="266"/>
    </row>
    <row r="496" ht="15.75" customHeight="1">
      <c r="E496" s="266"/>
    </row>
    <row r="497" ht="15.75" customHeight="1">
      <c r="E497" s="266"/>
    </row>
    <row r="498" ht="15.75" customHeight="1">
      <c r="E498" s="266"/>
    </row>
    <row r="499" ht="15.75" customHeight="1">
      <c r="E499" s="266"/>
    </row>
    <row r="500" ht="15.75" customHeight="1">
      <c r="E500" s="266"/>
    </row>
    <row r="501" ht="15.75" customHeight="1">
      <c r="E501" s="266"/>
    </row>
    <row r="502" ht="15.75" customHeight="1">
      <c r="E502" s="266"/>
    </row>
    <row r="503" ht="15.75" customHeight="1">
      <c r="E503" s="266"/>
    </row>
    <row r="504" ht="15.75" customHeight="1">
      <c r="E504" s="266"/>
    </row>
    <row r="505" ht="15.75" customHeight="1">
      <c r="E505" s="266"/>
    </row>
    <row r="506" ht="15.75" customHeight="1">
      <c r="E506" s="266"/>
    </row>
    <row r="507" ht="15.75" customHeight="1">
      <c r="E507" s="266"/>
    </row>
    <row r="508" ht="15.75" customHeight="1">
      <c r="E508" s="266"/>
    </row>
    <row r="509" ht="15.75" customHeight="1">
      <c r="E509" s="266"/>
    </row>
    <row r="510" ht="15.75" customHeight="1">
      <c r="E510" s="266"/>
    </row>
    <row r="511" ht="15.75" customHeight="1">
      <c r="E511" s="266"/>
    </row>
    <row r="512" ht="15.75" customHeight="1">
      <c r="E512" s="266"/>
    </row>
    <row r="513" ht="15.75" customHeight="1">
      <c r="E513" s="266"/>
    </row>
    <row r="514" ht="15.75" customHeight="1">
      <c r="E514" s="266"/>
    </row>
    <row r="515" ht="15.75" customHeight="1">
      <c r="E515" s="266"/>
    </row>
    <row r="516" ht="15.75" customHeight="1">
      <c r="E516" s="266"/>
    </row>
    <row r="517" ht="15.75" customHeight="1">
      <c r="E517" s="266"/>
    </row>
    <row r="518" ht="15.75" customHeight="1">
      <c r="E518" s="266"/>
    </row>
    <row r="519" ht="15.75" customHeight="1">
      <c r="E519" s="266"/>
    </row>
    <row r="520" ht="15.75" customHeight="1">
      <c r="E520" s="266"/>
    </row>
    <row r="521" ht="15.75" customHeight="1">
      <c r="E521" s="266"/>
    </row>
    <row r="522" ht="15.75" customHeight="1">
      <c r="E522" s="266"/>
    </row>
    <row r="523" ht="15.75" customHeight="1">
      <c r="E523" s="266"/>
    </row>
    <row r="524" ht="15.75" customHeight="1">
      <c r="E524" s="266"/>
    </row>
    <row r="525" ht="15.75" customHeight="1">
      <c r="E525" s="266"/>
    </row>
    <row r="526" ht="15.75" customHeight="1">
      <c r="E526" s="266"/>
    </row>
    <row r="527" ht="15.75" customHeight="1">
      <c r="E527" s="266"/>
    </row>
    <row r="528" ht="15.75" customHeight="1">
      <c r="E528" s="266"/>
    </row>
    <row r="529" ht="15.75" customHeight="1">
      <c r="E529" s="266"/>
    </row>
    <row r="530" ht="15.75" customHeight="1">
      <c r="E530" s="266"/>
    </row>
    <row r="531" ht="15.75" customHeight="1">
      <c r="E531" s="266"/>
    </row>
    <row r="532" ht="15.75" customHeight="1">
      <c r="E532" s="266"/>
    </row>
    <row r="533" ht="15.75" customHeight="1">
      <c r="E533" s="266"/>
    </row>
    <row r="534" ht="15.75" customHeight="1">
      <c r="E534" s="266"/>
    </row>
    <row r="535" ht="15.75" customHeight="1">
      <c r="E535" s="266"/>
    </row>
    <row r="536" ht="15.75" customHeight="1">
      <c r="E536" s="266"/>
    </row>
    <row r="537" ht="15.75" customHeight="1">
      <c r="E537" s="266"/>
    </row>
    <row r="538" ht="15.75" customHeight="1">
      <c r="E538" s="266"/>
    </row>
    <row r="539" ht="15.75" customHeight="1">
      <c r="E539" s="266"/>
    </row>
    <row r="540" ht="15.75" customHeight="1">
      <c r="E540" s="266"/>
    </row>
    <row r="541" ht="15.75" customHeight="1">
      <c r="E541" s="266"/>
    </row>
    <row r="542" ht="15.75" customHeight="1">
      <c r="E542" s="266"/>
    </row>
    <row r="543" ht="15.75" customHeight="1">
      <c r="E543" s="266"/>
    </row>
    <row r="544" ht="15.75" customHeight="1">
      <c r="E544" s="266"/>
    </row>
    <row r="545" ht="15.75" customHeight="1">
      <c r="E545" s="266"/>
    </row>
    <row r="546" ht="15.75" customHeight="1">
      <c r="E546" s="266"/>
    </row>
    <row r="547" ht="15.75" customHeight="1">
      <c r="E547" s="266"/>
    </row>
    <row r="548" ht="15.75" customHeight="1">
      <c r="E548" s="266"/>
    </row>
    <row r="549" ht="15.75" customHeight="1">
      <c r="E549" s="266"/>
    </row>
    <row r="550" ht="15.75" customHeight="1">
      <c r="E550" s="266"/>
    </row>
    <row r="551" ht="15.75" customHeight="1">
      <c r="E551" s="266"/>
    </row>
    <row r="552" ht="15.75" customHeight="1">
      <c r="E552" s="266"/>
    </row>
    <row r="553" ht="15.75" customHeight="1">
      <c r="E553" s="266"/>
    </row>
    <row r="554" ht="15.75" customHeight="1">
      <c r="E554" s="266"/>
    </row>
    <row r="555" ht="15.75" customHeight="1">
      <c r="E555" s="266"/>
    </row>
    <row r="556" ht="15.75" customHeight="1">
      <c r="E556" s="266"/>
    </row>
    <row r="557" ht="15.75" customHeight="1">
      <c r="E557" s="266"/>
    </row>
    <row r="558" ht="15.75" customHeight="1">
      <c r="E558" s="266"/>
    </row>
    <row r="559" ht="15.75" customHeight="1">
      <c r="E559" s="266"/>
    </row>
    <row r="560" ht="15.75" customHeight="1">
      <c r="E560" s="266"/>
    </row>
    <row r="561" ht="15.75" customHeight="1">
      <c r="E561" s="266"/>
    </row>
    <row r="562" ht="15.75" customHeight="1">
      <c r="E562" s="266"/>
    </row>
    <row r="563" ht="15.75" customHeight="1">
      <c r="E563" s="266"/>
    </row>
    <row r="564" ht="15.75" customHeight="1">
      <c r="E564" s="266"/>
    </row>
    <row r="565" ht="15.75" customHeight="1">
      <c r="E565" s="266"/>
    </row>
    <row r="566" ht="15.75" customHeight="1">
      <c r="E566" s="266"/>
    </row>
    <row r="567" ht="15.75" customHeight="1">
      <c r="E567" s="266"/>
    </row>
    <row r="568" ht="15.75" customHeight="1">
      <c r="E568" s="266"/>
    </row>
    <row r="569" ht="15.75" customHeight="1">
      <c r="E569" s="266"/>
    </row>
    <row r="570" ht="15.75" customHeight="1">
      <c r="E570" s="266"/>
    </row>
    <row r="571" ht="15.75" customHeight="1">
      <c r="E571" s="266"/>
    </row>
    <row r="572" ht="15.75" customHeight="1">
      <c r="E572" s="266"/>
    </row>
    <row r="573" ht="15.75" customHeight="1">
      <c r="E573" s="266"/>
    </row>
    <row r="574" ht="15.75" customHeight="1">
      <c r="E574" s="266"/>
    </row>
    <row r="575" ht="15.75" customHeight="1">
      <c r="E575" s="266"/>
    </row>
    <row r="576" ht="15.75" customHeight="1">
      <c r="E576" s="266"/>
    </row>
    <row r="577" ht="15.75" customHeight="1">
      <c r="E577" s="266"/>
    </row>
    <row r="578" ht="15.75" customHeight="1">
      <c r="E578" s="266"/>
    </row>
    <row r="579" ht="15.75" customHeight="1">
      <c r="E579" s="266"/>
    </row>
    <row r="580" ht="15.75" customHeight="1">
      <c r="E580" s="266"/>
    </row>
    <row r="581" ht="15.75" customHeight="1">
      <c r="E581" s="266"/>
    </row>
    <row r="582" ht="15.75" customHeight="1">
      <c r="E582" s="266"/>
    </row>
    <row r="583" ht="15.75" customHeight="1">
      <c r="E583" s="266"/>
    </row>
    <row r="584" ht="15.75" customHeight="1">
      <c r="E584" s="266"/>
    </row>
    <row r="585" ht="15.75" customHeight="1">
      <c r="E585" s="266"/>
    </row>
    <row r="586" ht="15.75" customHeight="1">
      <c r="E586" s="266"/>
    </row>
    <row r="587" ht="15.75" customHeight="1">
      <c r="E587" s="266"/>
    </row>
    <row r="588" ht="15.75" customHeight="1">
      <c r="E588" s="266"/>
    </row>
    <row r="589" ht="15.75" customHeight="1">
      <c r="E589" s="266"/>
    </row>
    <row r="590" ht="15.75" customHeight="1">
      <c r="E590" s="266"/>
    </row>
    <row r="591" ht="15.75" customHeight="1">
      <c r="E591" s="266"/>
    </row>
    <row r="592" ht="15.75" customHeight="1">
      <c r="E592" s="266"/>
    </row>
    <row r="593" ht="15.75" customHeight="1">
      <c r="E593" s="266"/>
    </row>
    <row r="594" ht="15.75" customHeight="1">
      <c r="E594" s="266"/>
    </row>
    <row r="595" ht="15.75" customHeight="1">
      <c r="E595" s="266"/>
    </row>
    <row r="596" ht="15.75" customHeight="1">
      <c r="E596" s="266"/>
    </row>
    <row r="597" ht="15.75" customHeight="1">
      <c r="E597" s="266"/>
    </row>
    <row r="598" ht="15.75" customHeight="1">
      <c r="E598" s="266"/>
    </row>
    <row r="599" ht="15.75" customHeight="1">
      <c r="E599" s="266"/>
    </row>
    <row r="600" ht="15.75" customHeight="1">
      <c r="E600" s="266"/>
    </row>
    <row r="601" ht="15.75" customHeight="1">
      <c r="E601" s="266"/>
    </row>
    <row r="602" ht="15.75" customHeight="1">
      <c r="E602" s="266"/>
    </row>
    <row r="603" ht="15.75" customHeight="1">
      <c r="E603" s="266"/>
    </row>
    <row r="604" ht="15.75" customHeight="1">
      <c r="E604" s="266"/>
    </row>
    <row r="605" ht="15.75" customHeight="1">
      <c r="E605" s="266"/>
    </row>
    <row r="606" ht="15.75" customHeight="1">
      <c r="E606" s="266"/>
    </row>
    <row r="607" ht="15.75" customHeight="1">
      <c r="E607" s="266"/>
    </row>
    <row r="608" ht="15.75" customHeight="1">
      <c r="E608" s="266"/>
    </row>
    <row r="609" ht="15.75" customHeight="1">
      <c r="E609" s="266"/>
    </row>
    <row r="610" ht="15.75" customHeight="1">
      <c r="E610" s="266"/>
    </row>
    <row r="611" ht="15.75" customHeight="1">
      <c r="E611" s="266"/>
    </row>
    <row r="612" ht="15.75" customHeight="1">
      <c r="E612" s="266"/>
    </row>
    <row r="613" ht="15.75" customHeight="1">
      <c r="E613" s="266"/>
    </row>
    <row r="614" ht="15.75" customHeight="1">
      <c r="E614" s="266"/>
    </row>
    <row r="615" ht="15.75" customHeight="1">
      <c r="E615" s="266"/>
    </row>
    <row r="616" ht="15.75" customHeight="1">
      <c r="E616" s="266"/>
    </row>
    <row r="617" ht="15.75" customHeight="1">
      <c r="E617" s="266"/>
    </row>
    <row r="618" ht="15.75" customHeight="1">
      <c r="E618" s="266"/>
    </row>
    <row r="619" ht="15.75" customHeight="1">
      <c r="E619" s="266"/>
    </row>
    <row r="620" ht="15.75" customHeight="1">
      <c r="E620" s="266"/>
    </row>
    <row r="621" ht="15.75" customHeight="1">
      <c r="E621" s="266"/>
    </row>
    <row r="622" ht="15.75" customHeight="1">
      <c r="E622" s="266"/>
    </row>
    <row r="623" ht="15.75" customHeight="1">
      <c r="E623" s="266"/>
    </row>
    <row r="624" ht="15.75" customHeight="1">
      <c r="E624" s="266"/>
    </row>
    <row r="625" ht="15.75" customHeight="1">
      <c r="E625" s="266"/>
    </row>
    <row r="626" ht="15.75" customHeight="1">
      <c r="E626" s="266"/>
    </row>
    <row r="627" ht="15.75" customHeight="1">
      <c r="E627" s="266"/>
    </row>
    <row r="628" ht="15.75" customHeight="1">
      <c r="E628" s="266"/>
    </row>
    <row r="629" ht="15.75" customHeight="1">
      <c r="E629" s="266"/>
    </row>
    <row r="630" ht="15.75" customHeight="1">
      <c r="E630" s="266"/>
    </row>
    <row r="631" ht="15.75" customHeight="1">
      <c r="E631" s="266"/>
    </row>
    <row r="632" ht="15.75" customHeight="1">
      <c r="E632" s="266"/>
    </row>
    <row r="633" ht="15.75" customHeight="1">
      <c r="E633" s="266"/>
    </row>
    <row r="634" ht="15.75" customHeight="1">
      <c r="E634" s="266"/>
    </row>
    <row r="635" ht="15.75" customHeight="1">
      <c r="E635" s="266"/>
    </row>
    <row r="636" ht="15.75" customHeight="1">
      <c r="E636" s="266"/>
    </row>
    <row r="637" ht="15.75" customHeight="1">
      <c r="E637" s="266"/>
    </row>
    <row r="638" ht="15.75" customHeight="1">
      <c r="E638" s="266"/>
    </row>
    <row r="639" ht="15.75" customHeight="1">
      <c r="E639" s="266"/>
    </row>
    <row r="640" ht="15.75" customHeight="1">
      <c r="E640" s="266"/>
    </row>
    <row r="641" ht="15.75" customHeight="1">
      <c r="E641" s="266"/>
    </row>
    <row r="642" ht="15.75" customHeight="1">
      <c r="E642" s="266"/>
    </row>
    <row r="643" ht="15.75" customHeight="1">
      <c r="E643" s="266"/>
    </row>
    <row r="644" ht="15.75" customHeight="1">
      <c r="E644" s="266"/>
    </row>
    <row r="645" ht="15.75" customHeight="1">
      <c r="E645" s="266"/>
    </row>
    <row r="646" ht="15.75" customHeight="1">
      <c r="E646" s="266"/>
    </row>
    <row r="647" ht="15.75" customHeight="1">
      <c r="E647" s="266"/>
    </row>
    <row r="648" ht="15.75" customHeight="1">
      <c r="E648" s="266"/>
    </row>
    <row r="649" ht="15.75" customHeight="1">
      <c r="E649" s="266"/>
    </row>
    <row r="650" ht="15.75" customHeight="1">
      <c r="E650" s="266"/>
    </row>
    <row r="651" ht="15.75" customHeight="1">
      <c r="E651" s="266"/>
    </row>
    <row r="652" ht="15.75" customHeight="1">
      <c r="E652" s="266"/>
    </row>
    <row r="653" ht="15.75" customHeight="1">
      <c r="E653" s="266"/>
    </row>
    <row r="654" ht="15.75" customHeight="1">
      <c r="E654" s="266"/>
    </row>
    <row r="655" ht="15.75" customHeight="1">
      <c r="E655" s="266"/>
    </row>
    <row r="656" ht="15.75" customHeight="1">
      <c r="E656" s="266"/>
    </row>
    <row r="657" ht="15.75" customHeight="1">
      <c r="E657" s="266"/>
    </row>
    <row r="658" ht="15.75" customHeight="1">
      <c r="E658" s="266"/>
    </row>
    <row r="659" ht="15.75" customHeight="1">
      <c r="E659" s="266"/>
    </row>
    <row r="660" ht="15.75" customHeight="1">
      <c r="E660" s="266"/>
    </row>
    <row r="661" ht="15.75" customHeight="1">
      <c r="E661" s="266"/>
    </row>
    <row r="662" ht="15.75" customHeight="1">
      <c r="E662" s="266"/>
    </row>
    <row r="663" ht="15.75" customHeight="1">
      <c r="E663" s="266"/>
    </row>
    <row r="664" ht="15.75" customHeight="1">
      <c r="E664" s="266"/>
    </row>
    <row r="665" ht="15.75" customHeight="1">
      <c r="E665" s="266"/>
    </row>
    <row r="666" ht="15.75" customHeight="1">
      <c r="E666" s="266"/>
    </row>
    <row r="667" ht="15.75" customHeight="1">
      <c r="E667" s="266"/>
    </row>
    <row r="668" ht="15.75" customHeight="1">
      <c r="E668" s="266"/>
    </row>
    <row r="669" ht="15.75" customHeight="1">
      <c r="E669" s="266"/>
    </row>
    <row r="670" ht="15.75" customHeight="1">
      <c r="E670" s="266"/>
    </row>
    <row r="671" ht="15.75" customHeight="1">
      <c r="E671" s="266"/>
    </row>
    <row r="672" ht="15.75" customHeight="1">
      <c r="E672" s="266"/>
    </row>
    <row r="673" ht="15.75" customHeight="1">
      <c r="E673" s="266"/>
    </row>
    <row r="674" ht="15.75" customHeight="1">
      <c r="E674" s="266"/>
    </row>
    <row r="675" ht="15.75" customHeight="1">
      <c r="E675" s="266"/>
    </row>
    <row r="676" ht="15.75" customHeight="1">
      <c r="E676" s="266"/>
    </row>
    <row r="677" ht="15.75" customHeight="1">
      <c r="E677" s="266"/>
    </row>
    <row r="678" ht="15.75" customHeight="1">
      <c r="E678" s="266"/>
    </row>
    <row r="679" ht="15.75" customHeight="1">
      <c r="E679" s="266"/>
    </row>
    <row r="680" ht="15.75" customHeight="1">
      <c r="E680" s="266"/>
    </row>
    <row r="681" ht="15.75" customHeight="1">
      <c r="E681" s="266"/>
    </row>
    <row r="682" ht="15.75" customHeight="1">
      <c r="E682" s="266"/>
    </row>
    <row r="683" ht="15.75" customHeight="1">
      <c r="E683" s="266"/>
    </row>
    <row r="684" ht="15.75" customHeight="1">
      <c r="E684" s="266"/>
    </row>
    <row r="685" ht="15.75" customHeight="1">
      <c r="E685" s="266"/>
    </row>
    <row r="686" ht="15.75" customHeight="1">
      <c r="E686" s="266"/>
    </row>
    <row r="687" ht="15.75" customHeight="1">
      <c r="E687" s="266"/>
    </row>
    <row r="688" ht="15.75" customHeight="1">
      <c r="E688" s="266"/>
    </row>
    <row r="689" ht="15.75" customHeight="1">
      <c r="E689" s="266"/>
    </row>
    <row r="690" ht="15.75" customHeight="1">
      <c r="E690" s="266"/>
    </row>
    <row r="691" ht="15.75" customHeight="1">
      <c r="E691" s="266"/>
    </row>
    <row r="692" ht="15.75" customHeight="1">
      <c r="E692" s="266"/>
    </row>
    <row r="693" ht="15.75" customHeight="1">
      <c r="E693" s="266"/>
    </row>
    <row r="694" ht="15.75" customHeight="1">
      <c r="E694" s="266"/>
    </row>
    <row r="695" ht="15.75" customHeight="1">
      <c r="E695" s="266"/>
    </row>
    <row r="696" ht="15.75" customHeight="1">
      <c r="E696" s="266"/>
    </row>
    <row r="697" ht="15.75" customHeight="1">
      <c r="E697" s="266"/>
    </row>
    <row r="698" ht="15.75" customHeight="1">
      <c r="E698" s="266"/>
    </row>
    <row r="699" ht="15.75" customHeight="1">
      <c r="E699" s="266"/>
    </row>
    <row r="700" ht="15.75" customHeight="1">
      <c r="E700" s="266"/>
    </row>
    <row r="701" ht="15.75" customHeight="1">
      <c r="E701" s="266"/>
    </row>
    <row r="702" ht="15.75" customHeight="1">
      <c r="E702" s="266"/>
    </row>
    <row r="703" ht="15.75" customHeight="1">
      <c r="E703" s="266"/>
    </row>
    <row r="704" ht="15.75" customHeight="1">
      <c r="E704" s="266"/>
    </row>
    <row r="705" ht="15.75" customHeight="1">
      <c r="E705" s="266"/>
    </row>
    <row r="706" ht="15.75" customHeight="1">
      <c r="E706" s="266"/>
    </row>
    <row r="707" ht="15.75" customHeight="1">
      <c r="E707" s="266"/>
    </row>
    <row r="708" ht="15.75" customHeight="1">
      <c r="E708" s="266"/>
    </row>
    <row r="709" ht="15.75" customHeight="1">
      <c r="E709" s="266"/>
    </row>
    <row r="710" ht="15.75" customHeight="1">
      <c r="E710" s="266"/>
    </row>
    <row r="711" ht="15.75" customHeight="1">
      <c r="E711" s="266"/>
    </row>
    <row r="712" ht="15.75" customHeight="1">
      <c r="E712" s="266"/>
    </row>
    <row r="713" ht="15.75" customHeight="1">
      <c r="E713" s="266"/>
    </row>
    <row r="714" ht="15.75" customHeight="1">
      <c r="E714" s="266"/>
    </row>
    <row r="715" ht="15.75" customHeight="1">
      <c r="E715" s="266"/>
    </row>
    <row r="716" ht="15.75" customHeight="1">
      <c r="E716" s="266"/>
    </row>
    <row r="717" ht="15.75" customHeight="1">
      <c r="E717" s="266"/>
    </row>
    <row r="718" ht="15.75" customHeight="1">
      <c r="E718" s="266"/>
    </row>
    <row r="719" ht="15.75" customHeight="1">
      <c r="E719" s="266"/>
    </row>
    <row r="720" ht="15.75" customHeight="1">
      <c r="E720" s="266"/>
    </row>
    <row r="721" ht="15.75" customHeight="1">
      <c r="E721" s="266"/>
    </row>
    <row r="722" ht="15.75" customHeight="1">
      <c r="E722" s="266"/>
    </row>
    <row r="723" ht="15.75" customHeight="1">
      <c r="E723" s="266"/>
    </row>
    <row r="724" ht="15.75" customHeight="1">
      <c r="E724" s="266"/>
    </row>
    <row r="725" ht="15.75" customHeight="1">
      <c r="E725" s="266"/>
    </row>
    <row r="726" ht="15.75" customHeight="1">
      <c r="E726" s="266"/>
    </row>
    <row r="727" ht="15.75" customHeight="1">
      <c r="E727" s="266"/>
    </row>
    <row r="728" ht="15.75" customHeight="1">
      <c r="E728" s="266"/>
    </row>
    <row r="729" ht="15.75" customHeight="1">
      <c r="E729" s="266"/>
    </row>
    <row r="730" ht="15.75" customHeight="1">
      <c r="E730" s="266"/>
    </row>
    <row r="731" ht="15.75" customHeight="1">
      <c r="E731" s="266"/>
    </row>
    <row r="732" ht="15.75" customHeight="1">
      <c r="E732" s="266"/>
    </row>
    <row r="733" ht="15.75" customHeight="1">
      <c r="E733" s="266"/>
    </row>
    <row r="734" ht="15.75" customHeight="1">
      <c r="E734" s="266"/>
    </row>
    <row r="735" ht="15.75" customHeight="1">
      <c r="E735" s="266"/>
    </row>
    <row r="736" ht="15.75" customHeight="1">
      <c r="E736" s="266"/>
    </row>
    <row r="737" ht="15.75" customHeight="1">
      <c r="E737" s="266"/>
    </row>
    <row r="738" ht="15.75" customHeight="1">
      <c r="E738" s="266"/>
    </row>
    <row r="739" ht="15.75" customHeight="1">
      <c r="E739" s="266"/>
    </row>
    <row r="740" ht="15.75" customHeight="1">
      <c r="E740" s="266"/>
    </row>
    <row r="741" ht="15.75" customHeight="1">
      <c r="E741" s="266"/>
    </row>
    <row r="742" ht="15.75" customHeight="1">
      <c r="E742" s="266"/>
    </row>
    <row r="743" ht="15.75" customHeight="1">
      <c r="E743" s="266"/>
    </row>
    <row r="744" ht="15.75" customHeight="1">
      <c r="E744" s="266"/>
    </row>
    <row r="745" ht="15.75" customHeight="1">
      <c r="E745" s="266"/>
    </row>
    <row r="746" ht="15.75" customHeight="1">
      <c r="E746" s="266"/>
    </row>
    <row r="747" ht="15.75" customHeight="1">
      <c r="E747" s="266"/>
    </row>
    <row r="748" ht="15.75" customHeight="1">
      <c r="E748" s="266"/>
    </row>
    <row r="749" ht="15.75" customHeight="1">
      <c r="E749" s="266"/>
    </row>
    <row r="750" ht="15.75" customHeight="1">
      <c r="E750" s="266"/>
    </row>
    <row r="751" ht="15.75" customHeight="1">
      <c r="E751" s="266"/>
    </row>
    <row r="752" ht="15.75" customHeight="1">
      <c r="E752" s="266"/>
    </row>
    <row r="753" ht="15.75" customHeight="1">
      <c r="E753" s="266"/>
    </row>
    <row r="754" ht="15.75" customHeight="1">
      <c r="E754" s="266"/>
    </row>
    <row r="755" ht="15.75" customHeight="1">
      <c r="E755" s="266"/>
    </row>
    <row r="756" ht="15.75" customHeight="1">
      <c r="E756" s="266"/>
    </row>
    <row r="757" ht="15.75" customHeight="1">
      <c r="E757" s="266"/>
    </row>
    <row r="758" ht="15.75" customHeight="1">
      <c r="E758" s="266"/>
    </row>
    <row r="759" ht="15.75" customHeight="1">
      <c r="E759" s="266"/>
    </row>
    <row r="760" ht="15.75" customHeight="1">
      <c r="E760" s="266"/>
    </row>
    <row r="761" ht="15.75" customHeight="1">
      <c r="E761" s="266"/>
    </row>
    <row r="762" ht="15.75" customHeight="1">
      <c r="E762" s="266"/>
    </row>
    <row r="763" ht="15.75" customHeight="1">
      <c r="E763" s="266"/>
    </row>
    <row r="764" ht="15.75" customHeight="1">
      <c r="E764" s="266"/>
    </row>
    <row r="765" ht="15.75" customHeight="1">
      <c r="E765" s="266"/>
    </row>
    <row r="766" ht="15.75" customHeight="1">
      <c r="E766" s="266"/>
    </row>
    <row r="767" ht="15.75" customHeight="1">
      <c r="E767" s="266"/>
    </row>
    <row r="768" ht="15.75" customHeight="1">
      <c r="E768" s="266"/>
    </row>
    <row r="769" ht="15.75" customHeight="1">
      <c r="E769" s="266"/>
    </row>
    <row r="770" ht="15.75" customHeight="1">
      <c r="E770" s="266"/>
    </row>
    <row r="771" ht="15.75" customHeight="1">
      <c r="E771" s="266"/>
    </row>
    <row r="772" ht="15.75" customHeight="1">
      <c r="E772" s="266"/>
    </row>
    <row r="773" ht="15.75" customHeight="1">
      <c r="E773" s="266"/>
    </row>
    <row r="774" ht="15.75" customHeight="1">
      <c r="E774" s="266"/>
    </row>
    <row r="775" ht="15.75" customHeight="1">
      <c r="E775" s="266"/>
    </row>
    <row r="776" ht="15.75" customHeight="1">
      <c r="E776" s="266"/>
    </row>
    <row r="777" ht="15.75" customHeight="1">
      <c r="E777" s="266"/>
    </row>
    <row r="778" ht="15.75" customHeight="1">
      <c r="E778" s="266"/>
    </row>
    <row r="779" ht="15.75" customHeight="1">
      <c r="E779" s="266"/>
    </row>
    <row r="780" ht="15.75" customHeight="1">
      <c r="E780" s="266"/>
    </row>
    <row r="781" ht="15.75" customHeight="1">
      <c r="E781" s="266"/>
    </row>
    <row r="782" ht="15.75" customHeight="1">
      <c r="E782" s="266"/>
    </row>
    <row r="783" ht="15.75" customHeight="1">
      <c r="E783" s="266"/>
    </row>
    <row r="784" ht="15.75" customHeight="1">
      <c r="E784" s="266"/>
    </row>
    <row r="785" ht="15.75" customHeight="1">
      <c r="E785" s="266"/>
    </row>
    <row r="786" ht="15.75" customHeight="1">
      <c r="E786" s="266"/>
    </row>
    <row r="787" ht="15.75" customHeight="1">
      <c r="E787" s="266"/>
    </row>
    <row r="788" ht="15.75" customHeight="1">
      <c r="E788" s="266"/>
    </row>
    <row r="789" ht="15.75" customHeight="1">
      <c r="E789" s="266"/>
    </row>
    <row r="790" ht="15.75" customHeight="1">
      <c r="E790" s="266"/>
    </row>
    <row r="791" ht="15.75" customHeight="1">
      <c r="E791" s="266"/>
    </row>
    <row r="792" ht="15.75" customHeight="1">
      <c r="E792" s="266"/>
    </row>
    <row r="793" ht="15.75" customHeight="1">
      <c r="E793" s="266"/>
    </row>
    <row r="794" ht="15.75" customHeight="1">
      <c r="E794" s="266"/>
    </row>
    <row r="795" ht="15.75" customHeight="1">
      <c r="E795" s="266"/>
    </row>
    <row r="796" ht="15.75" customHeight="1">
      <c r="E796" s="266"/>
    </row>
    <row r="797" ht="15.75" customHeight="1">
      <c r="E797" s="266"/>
    </row>
    <row r="798" ht="15.75" customHeight="1">
      <c r="E798" s="266"/>
    </row>
    <row r="799" ht="15.75" customHeight="1">
      <c r="E799" s="266"/>
    </row>
    <row r="800" ht="15.75" customHeight="1">
      <c r="E800" s="266"/>
    </row>
    <row r="801" ht="15.75" customHeight="1">
      <c r="E801" s="266"/>
    </row>
    <row r="802" ht="15.75" customHeight="1">
      <c r="E802" s="266"/>
    </row>
    <row r="803" ht="15.75" customHeight="1">
      <c r="E803" s="266"/>
    </row>
    <row r="804" ht="15.75" customHeight="1">
      <c r="E804" s="266"/>
    </row>
    <row r="805" ht="15.75" customHeight="1">
      <c r="E805" s="266"/>
    </row>
    <row r="806" ht="15.75" customHeight="1">
      <c r="E806" s="266"/>
    </row>
    <row r="807" ht="15.75" customHeight="1">
      <c r="E807" s="266"/>
    </row>
    <row r="808" ht="15.75" customHeight="1">
      <c r="E808" s="266"/>
    </row>
    <row r="809" ht="15.75" customHeight="1">
      <c r="E809" s="266"/>
    </row>
    <row r="810" ht="15.75" customHeight="1">
      <c r="E810" s="266"/>
    </row>
    <row r="811" ht="15.75" customHeight="1">
      <c r="E811" s="266"/>
    </row>
    <row r="812" ht="15.75" customHeight="1">
      <c r="E812" s="266"/>
    </row>
    <row r="813" ht="15.75" customHeight="1">
      <c r="E813" s="266"/>
    </row>
    <row r="814" ht="15.75" customHeight="1">
      <c r="E814" s="266"/>
    </row>
    <row r="815" ht="15.75" customHeight="1">
      <c r="E815" s="266"/>
    </row>
    <row r="816" ht="15.75" customHeight="1">
      <c r="E816" s="266"/>
    </row>
    <row r="817" ht="15.75" customHeight="1">
      <c r="E817" s="266"/>
    </row>
    <row r="818" ht="15.75" customHeight="1">
      <c r="E818" s="266"/>
    </row>
    <row r="819" ht="15.75" customHeight="1">
      <c r="E819" s="266"/>
    </row>
    <row r="820" ht="15.75" customHeight="1">
      <c r="E820" s="266"/>
    </row>
    <row r="821" ht="15.75" customHeight="1">
      <c r="E821" s="266"/>
    </row>
    <row r="822" ht="15.75" customHeight="1">
      <c r="E822" s="266"/>
    </row>
    <row r="823" ht="15.75" customHeight="1">
      <c r="E823" s="266"/>
    </row>
    <row r="824" ht="15.75" customHeight="1">
      <c r="E824" s="266"/>
    </row>
    <row r="825" ht="15.75" customHeight="1">
      <c r="E825" s="266"/>
    </row>
    <row r="826" ht="15.75" customHeight="1">
      <c r="E826" s="266"/>
    </row>
    <row r="827" ht="15.75" customHeight="1">
      <c r="E827" s="266"/>
    </row>
    <row r="828" ht="15.75" customHeight="1">
      <c r="E828" s="266"/>
    </row>
    <row r="829" ht="15.75" customHeight="1">
      <c r="E829" s="266"/>
    </row>
    <row r="830" ht="15.75" customHeight="1">
      <c r="E830" s="266"/>
    </row>
    <row r="831" ht="15.75" customHeight="1">
      <c r="E831" s="266"/>
    </row>
    <row r="832" ht="15.75" customHeight="1">
      <c r="E832" s="266"/>
    </row>
    <row r="833" ht="15.75" customHeight="1">
      <c r="E833" s="266"/>
    </row>
    <row r="834" ht="15.75" customHeight="1">
      <c r="E834" s="266"/>
    </row>
    <row r="835" ht="15.75" customHeight="1">
      <c r="E835" s="266"/>
    </row>
    <row r="836" ht="15.75" customHeight="1">
      <c r="E836" s="266"/>
    </row>
    <row r="837" ht="15.75" customHeight="1">
      <c r="E837" s="266"/>
    </row>
    <row r="838" ht="15.75" customHeight="1">
      <c r="E838" s="266"/>
    </row>
    <row r="839" ht="15.75" customHeight="1">
      <c r="E839" s="266"/>
    </row>
    <row r="840" ht="15.75" customHeight="1">
      <c r="E840" s="266"/>
    </row>
    <row r="841" ht="15.75" customHeight="1">
      <c r="E841" s="266"/>
    </row>
    <row r="842" ht="15.75" customHeight="1">
      <c r="E842" s="266"/>
    </row>
    <row r="843" ht="15.75" customHeight="1">
      <c r="E843" s="266"/>
    </row>
    <row r="844" ht="15.75" customHeight="1">
      <c r="E844" s="266"/>
    </row>
    <row r="845" ht="15.75" customHeight="1">
      <c r="E845" s="266"/>
    </row>
    <row r="846" ht="15.75" customHeight="1">
      <c r="E846" s="266"/>
    </row>
    <row r="847" ht="15.75" customHeight="1">
      <c r="E847" s="266"/>
    </row>
    <row r="848" ht="15.75" customHeight="1">
      <c r="E848" s="266"/>
    </row>
    <row r="849" ht="15.75" customHeight="1">
      <c r="E849" s="266"/>
    </row>
    <row r="850" ht="15.75" customHeight="1">
      <c r="E850" s="266"/>
    </row>
    <row r="851" ht="15.75" customHeight="1">
      <c r="E851" s="266"/>
    </row>
    <row r="852" ht="15.75" customHeight="1">
      <c r="E852" s="266"/>
    </row>
    <row r="853" ht="15.75" customHeight="1">
      <c r="E853" s="266"/>
    </row>
    <row r="854" ht="15.75" customHeight="1">
      <c r="E854" s="266"/>
    </row>
    <row r="855" ht="15.75" customHeight="1">
      <c r="E855" s="266"/>
    </row>
    <row r="856" ht="15.75" customHeight="1">
      <c r="E856" s="266"/>
    </row>
    <row r="857" ht="15.75" customHeight="1">
      <c r="E857" s="266"/>
    </row>
    <row r="858" ht="15.75" customHeight="1">
      <c r="E858" s="266"/>
    </row>
    <row r="859" ht="15.75" customHeight="1">
      <c r="E859" s="266"/>
    </row>
    <row r="860" ht="15.75" customHeight="1">
      <c r="E860" s="266"/>
    </row>
    <row r="861" ht="15.75" customHeight="1">
      <c r="E861" s="266"/>
    </row>
    <row r="862" ht="15.75" customHeight="1">
      <c r="E862" s="266"/>
    </row>
    <row r="863" ht="15.75" customHeight="1">
      <c r="E863" s="266"/>
    </row>
    <row r="864" ht="15.75" customHeight="1">
      <c r="E864" s="266"/>
    </row>
    <row r="865" ht="15.75" customHeight="1">
      <c r="E865" s="266"/>
    </row>
    <row r="866" ht="15.75" customHeight="1">
      <c r="E866" s="266"/>
    </row>
    <row r="867" ht="15.75" customHeight="1">
      <c r="E867" s="266"/>
    </row>
    <row r="868" ht="15.75" customHeight="1">
      <c r="E868" s="266"/>
    </row>
    <row r="869" ht="15.75" customHeight="1">
      <c r="E869" s="266"/>
    </row>
    <row r="870" ht="15.75" customHeight="1">
      <c r="E870" s="266"/>
    </row>
    <row r="871" ht="15.75" customHeight="1">
      <c r="E871" s="266"/>
    </row>
    <row r="872" ht="15.75" customHeight="1">
      <c r="E872" s="266"/>
    </row>
    <row r="873" ht="15.75" customHeight="1">
      <c r="E873" s="266"/>
    </row>
    <row r="874" ht="15.75" customHeight="1">
      <c r="E874" s="266"/>
    </row>
    <row r="875" ht="15.75" customHeight="1">
      <c r="E875" s="266"/>
    </row>
    <row r="876" ht="15.75" customHeight="1">
      <c r="E876" s="266"/>
    </row>
    <row r="877" ht="15.75" customHeight="1">
      <c r="E877" s="266"/>
    </row>
    <row r="878" ht="15.75" customHeight="1">
      <c r="E878" s="266"/>
    </row>
    <row r="879" ht="15.75" customHeight="1">
      <c r="E879" s="266"/>
    </row>
    <row r="880" ht="15.75" customHeight="1">
      <c r="E880" s="266"/>
    </row>
    <row r="881" ht="15.75" customHeight="1">
      <c r="E881" s="266"/>
    </row>
    <row r="882" ht="15.75" customHeight="1">
      <c r="E882" s="266"/>
    </row>
    <row r="883" ht="15.75" customHeight="1">
      <c r="E883" s="266"/>
    </row>
    <row r="884" ht="15.75" customHeight="1">
      <c r="E884" s="266"/>
    </row>
    <row r="885" ht="15.75" customHeight="1">
      <c r="E885" s="266"/>
    </row>
    <row r="886" ht="15.75" customHeight="1">
      <c r="E886" s="266"/>
    </row>
    <row r="887" ht="15.75" customHeight="1">
      <c r="E887" s="266"/>
    </row>
    <row r="888" ht="15.75" customHeight="1">
      <c r="E888" s="266"/>
    </row>
    <row r="889" ht="15.75" customHeight="1">
      <c r="E889" s="266"/>
    </row>
    <row r="890" ht="15.75" customHeight="1">
      <c r="E890" s="266"/>
    </row>
    <row r="891" ht="15.75" customHeight="1">
      <c r="E891" s="266"/>
    </row>
    <row r="892" ht="15.75" customHeight="1">
      <c r="E892" s="266"/>
    </row>
    <row r="893" ht="15.75" customHeight="1">
      <c r="E893" s="266"/>
    </row>
    <row r="894" ht="15.75" customHeight="1">
      <c r="E894" s="266"/>
    </row>
    <row r="895" ht="15.75" customHeight="1">
      <c r="E895" s="266"/>
    </row>
    <row r="896" ht="15.75" customHeight="1">
      <c r="E896" s="266"/>
    </row>
    <row r="897" ht="15.75" customHeight="1">
      <c r="E897" s="266"/>
    </row>
    <row r="898" ht="15.75" customHeight="1">
      <c r="E898" s="266"/>
    </row>
    <row r="899" ht="15.75" customHeight="1">
      <c r="E899" s="266"/>
    </row>
    <row r="900" ht="15.75" customHeight="1">
      <c r="E900" s="266"/>
    </row>
    <row r="901" ht="15.75" customHeight="1">
      <c r="E901" s="266"/>
    </row>
    <row r="902" ht="15.75" customHeight="1">
      <c r="E902" s="266"/>
    </row>
    <row r="903" ht="15.75" customHeight="1">
      <c r="E903" s="266"/>
    </row>
    <row r="904" ht="15.75" customHeight="1">
      <c r="E904" s="266"/>
    </row>
    <row r="905" ht="15.75" customHeight="1">
      <c r="E905" s="266"/>
    </row>
    <row r="906" ht="15.75" customHeight="1">
      <c r="E906" s="266"/>
    </row>
    <row r="907" ht="15.75" customHeight="1">
      <c r="E907" s="266"/>
    </row>
    <row r="908" ht="15.75" customHeight="1">
      <c r="E908" s="266"/>
    </row>
    <row r="909" ht="15.75" customHeight="1">
      <c r="E909" s="266"/>
    </row>
    <row r="910" ht="15.75" customHeight="1">
      <c r="E910" s="266"/>
    </row>
    <row r="911" ht="15.75" customHeight="1">
      <c r="E911" s="266"/>
    </row>
    <row r="912" ht="15.75" customHeight="1">
      <c r="E912" s="266"/>
    </row>
    <row r="913" ht="15.75" customHeight="1">
      <c r="E913" s="266"/>
    </row>
    <row r="914" ht="15.75" customHeight="1">
      <c r="E914" s="266"/>
    </row>
    <row r="915" ht="15.75" customHeight="1">
      <c r="E915" s="266"/>
    </row>
    <row r="916" ht="15.75" customHeight="1">
      <c r="E916" s="266"/>
    </row>
    <row r="917" ht="15.75" customHeight="1">
      <c r="E917" s="266"/>
    </row>
    <row r="918" ht="15.75" customHeight="1">
      <c r="E918" s="266"/>
    </row>
    <row r="919" ht="15.75" customHeight="1">
      <c r="E919" s="266"/>
    </row>
    <row r="920" ht="15.75" customHeight="1">
      <c r="E920" s="266"/>
    </row>
    <row r="921" ht="15.75" customHeight="1">
      <c r="E921" s="266"/>
    </row>
    <row r="922" ht="15.75" customHeight="1">
      <c r="E922" s="266"/>
    </row>
    <row r="923" ht="15.75" customHeight="1">
      <c r="E923" s="266"/>
    </row>
    <row r="924" ht="15.75" customHeight="1">
      <c r="E924" s="266"/>
    </row>
    <row r="925" ht="15.75" customHeight="1">
      <c r="E925" s="266"/>
    </row>
    <row r="926" ht="15.75" customHeight="1">
      <c r="E926" s="266"/>
    </row>
    <row r="927" ht="15.75" customHeight="1">
      <c r="E927" s="266"/>
    </row>
    <row r="928" ht="15.75" customHeight="1">
      <c r="E928" s="266"/>
    </row>
    <row r="929" ht="15.75" customHeight="1">
      <c r="E929" s="266"/>
    </row>
    <row r="930" ht="15.75" customHeight="1">
      <c r="E930" s="266"/>
    </row>
    <row r="931" ht="15.75" customHeight="1">
      <c r="E931" s="266"/>
    </row>
    <row r="932" ht="15.75" customHeight="1">
      <c r="E932" s="266"/>
    </row>
    <row r="933" ht="15.75" customHeight="1">
      <c r="E933" s="266"/>
    </row>
    <row r="934" ht="15.75" customHeight="1">
      <c r="E934" s="266"/>
    </row>
    <row r="935" ht="15.75" customHeight="1">
      <c r="E935" s="266"/>
    </row>
    <row r="936" ht="15.75" customHeight="1">
      <c r="E936" s="266"/>
    </row>
    <row r="937" ht="15.75" customHeight="1">
      <c r="E937" s="266"/>
    </row>
    <row r="938" ht="15.75" customHeight="1">
      <c r="E938" s="266"/>
    </row>
    <row r="939" ht="15.75" customHeight="1">
      <c r="E939" s="266"/>
    </row>
    <row r="940" ht="15.75" customHeight="1">
      <c r="E940" s="266"/>
    </row>
    <row r="941" ht="15.75" customHeight="1">
      <c r="E941" s="266"/>
    </row>
    <row r="942" ht="15.75" customHeight="1">
      <c r="E942" s="266"/>
    </row>
    <row r="943" ht="15.75" customHeight="1">
      <c r="E943" s="266"/>
    </row>
    <row r="944" ht="15.75" customHeight="1">
      <c r="E944" s="266"/>
    </row>
    <row r="945" ht="15.75" customHeight="1">
      <c r="E945" s="266"/>
    </row>
    <row r="946" ht="15.75" customHeight="1">
      <c r="E946" s="266"/>
    </row>
    <row r="947" ht="15.75" customHeight="1">
      <c r="E947" s="266"/>
    </row>
    <row r="948" ht="15.75" customHeight="1">
      <c r="E948" s="266"/>
    </row>
    <row r="949" ht="15.75" customHeight="1">
      <c r="E949" s="266"/>
    </row>
    <row r="950" ht="15.75" customHeight="1">
      <c r="E950" s="266"/>
    </row>
    <row r="951" ht="15.75" customHeight="1">
      <c r="E951" s="266"/>
    </row>
    <row r="952" ht="15.75" customHeight="1">
      <c r="E952" s="266"/>
    </row>
    <row r="953" ht="15.75" customHeight="1">
      <c r="E953" s="266"/>
    </row>
    <row r="954" ht="15.75" customHeight="1">
      <c r="E954" s="266"/>
    </row>
    <row r="955" ht="15.75" customHeight="1">
      <c r="E955" s="266"/>
    </row>
    <row r="956" ht="15.75" customHeight="1">
      <c r="E956" s="266"/>
    </row>
    <row r="957" ht="15.75" customHeight="1">
      <c r="E957" s="266"/>
    </row>
    <row r="958" ht="15.75" customHeight="1">
      <c r="E958" s="266"/>
    </row>
    <row r="959" ht="15.75" customHeight="1">
      <c r="E959" s="266"/>
    </row>
    <row r="960" ht="15.75" customHeight="1">
      <c r="E960" s="266"/>
    </row>
    <row r="961" ht="15.75" customHeight="1">
      <c r="E961" s="266"/>
    </row>
    <row r="962" ht="15.75" customHeight="1">
      <c r="E962" s="266"/>
    </row>
    <row r="963" ht="15.75" customHeight="1">
      <c r="E963" s="266"/>
    </row>
    <row r="964" ht="15.75" customHeight="1">
      <c r="E964" s="266"/>
    </row>
    <row r="965" ht="15.75" customHeight="1">
      <c r="E965" s="266"/>
    </row>
    <row r="966" ht="15.75" customHeight="1">
      <c r="E966" s="266"/>
    </row>
    <row r="967" ht="15.75" customHeight="1">
      <c r="E967" s="266"/>
    </row>
    <row r="968" ht="15.75" customHeight="1">
      <c r="E968" s="266"/>
    </row>
    <row r="969" ht="15.75" customHeight="1">
      <c r="E969" s="266"/>
    </row>
    <row r="970" ht="15.75" customHeight="1">
      <c r="E970" s="266"/>
    </row>
    <row r="971" ht="15.75" customHeight="1">
      <c r="E971" s="266"/>
    </row>
    <row r="972" ht="15.75" customHeight="1">
      <c r="E972" s="266"/>
    </row>
    <row r="973" ht="15.75" customHeight="1">
      <c r="E973" s="266"/>
    </row>
    <row r="974" ht="15.75" customHeight="1">
      <c r="E974" s="266"/>
    </row>
    <row r="975" ht="15.75" customHeight="1">
      <c r="E975" s="266"/>
    </row>
    <row r="976" ht="15.75" customHeight="1">
      <c r="E976" s="266"/>
    </row>
    <row r="977" ht="15.75" customHeight="1">
      <c r="E977" s="266"/>
    </row>
    <row r="978" ht="15.75" customHeight="1">
      <c r="E978" s="266"/>
    </row>
    <row r="979" ht="15.75" customHeight="1">
      <c r="E979" s="266"/>
    </row>
    <row r="980" ht="15.75" customHeight="1">
      <c r="E980" s="266"/>
    </row>
    <row r="981" ht="15.75" customHeight="1">
      <c r="E981" s="266"/>
    </row>
    <row r="982" ht="15.75" customHeight="1">
      <c r="E982" s="266"/>
    </row>
    <row r="983" ht="15.75" customHeight="1">
      <c r="E983" s="266"/>
    </row>
    <row r="984" ht="15.75" customHeight="1">
      <c r="E984" s="266"/>
    </row>
    <row r="985" ht="15.75" customHeight="1">
      <c r="E985" s="266"/>
    </row>
    <row r="986" ht="15.75" customHeight="1">
      <c r="E986" s="266"/>
    </row>
    <row r="987" ht="15.75" customHeight="1">
      <c r="E987" s="266"/>
    </row>
    <row r="988" ht="15.75" customHeight="1">
      <c r="E988" s="266"/>
    </row>
    <row r="989" ht="15.75" customHeight="1">
      <c r="E989" s="266"/>
    </row>
  </sheetData>
  <mergeCells count="29">
    <mergeCell ref="A11:A16"/>
    <mergeCell ref="A17:A22"/>
    <mergeCell ref="A23:A27"/>
    <mergeCell ref="A3:A10"/>
    <mergeCell ref="G3:G10"/>
    <mergeCell ref="H3:H10"/>
    <mergeCell ref="I3:I10"/>
    <mergeCell ref="J3:J10"/>
    <mergeCell ref="G11:G16"/>
    <mergeCell ref="J11:J16"/>
    <mergeCell ref="H11:H16"/>
    <mergeCell ref="I11:I16"/>
    <mergeCell ref="G17:G22"/>
    <mergeCell ref="H17:H22"/>
    <mergeCell ref="I17:I22"/>
    <mergeCell ref="J17:J22"/>
    <mergeCell ref="G23:G27"/>
    <mergeCell ref="J23:J27"/>
    <mergeCell ref="H43:H51"/>
    <mergeCell ref="I43:I51"/>
    <mergeCell ref="E55:E63"/>
    <mergeCell ref="H23:H27"/>
    <mergeCell ref="I23:I27"/>
    <mergeCell ref="G35:G40"/>
    <mergeCell ref="H35:H40"/>
    <mergeCell ref="I35:I40"/>
    <mergeCell ref="J35:J40"/>
    <mergeCell ref="G43:G51"/>
    <mergeCell ref="J43:J51"/>
  </mergeCells>
  <printOptions/>
  <pageMargins bottom="1.0" footer="0.0" header="0.0" left="0.75" right="0.75" top="1.0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11.44"/>
    <col customWidth="1" min="7" max="7" width="15.89"/>
    <col customWidth="1" min="8" max="8" width="13.0"/>
    <col customWidth="1" min="9" max="9" width="18.89"/>
    <col customWidth="1" min="10" max="10" width="9.89"/>
    <col customWidth="1" min="11" max="26" width="9.0"/>
  </cols>
  <sheetData>
    <row r="1" ht="15.75" customHeight="1">
      <c r="A1" s="157"/>
      <c r="B1" s="2"/>
      <c r="C1" s="3"/>
      <c r="D1" s="3"/>
      <c r="E1" s="231"/>
      <c r="F1" s="231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232" t="s">
        <v>2</v>
      </c>
      <c r="F2" s="232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1019</v>
      </c>
      <c r="B3" s="7" t="s">
        <v>797</v>
      </c>
      <c r="C3" s="8"/>
      <c r="D3" s="197"/>
      <c r="E3" s="233"/>
      <c r="F3" s="246"/>
      <c r="G3" s="10">
        <f>SUM(F4:F8)</f>
        <v>53000</v>
      </c>
      <c r="H3" s="11">
        <v>10.0</v>
      </c>
      <c r="I3" s="40">
        <f>G3/H3</f>
        <v>5300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2"/>
      <c r="C4" s="17"/>
      <c r="D4" s="130"/>
      <c r="E4" s="227"/>
      <c r="F4" s="247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2" t="s">
        <v>1020</v>
      </c>
      <c r="C5" s="17">
        <v>0.1</v>
      </c>
      <c r="D5" s="130" t="s">
        <v>9</v>
      </c>
      <c r="E5" s="227">
        <v>100000.0</v>
      </c>
      <c r="F5" s="247">
        <f t="shared" ref="F5:F8" si="1">E5*C5</f>
        <v>10000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2" t="s">
        <v>21</v>
      </c>
      <c r="C6" s="17">
        <v>0.05</v>
      </c>
      <c r="D6" s="130" t="s">
        <v>9</v>
      </c>
      <c r="E6" s="227">
        <v>200000.0</v>
      </c>
      <c r="F6" s="247">
        <f t="shared" si="1"/>
        <v>10000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2" t="s">
        <v>310</v>
      </c>
      <c r="C7" s="17">
        <v>0.1</v>
      </c>
      <c r="D7" s="130" t="s">
        <v>9</v>
      </c>
      <c r="E7" s="227">
        <v>150000.0</v>
      </c>
      <c r="F7" s="247">
        <f t="shared" si="1"/>
        <v>15000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2" t="s">
        <v>1021</v>
      </c>
      <c r="C8" s="17">
        <v>0.15</v>
      </c>
      <c r="D8" s="130" t="s">
        <v>9</v>
      </c>
      <c r="E8" s="227">
        <v>120000.0</v>
      </c>
      <c r="F8" s="247">
        <f t="shared" si="1"/>
        <v>18000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0"/>
      <c r="B9" s="21"/>
      <c r="C9" s="23"/>
      <c r="D9" s="131"/>
      <c r="E9" s="234"/>
      <c r="F9" s="248"/>
      <c r="G9" s="20"/>
      <c r="H9" s="20"/>
      <c r="I9" s="20"/>
      <c r="J9" s="2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00" t="s">
        <v>1022</v>
      </c>
      <c r="B10" s="7" t="s">
        <v>814</v>
      </c>
      <c r="C10" s="8"/>
      <c r="D10" s="197"/>
      <c r="E10" s="233"/>
      <c r="F10" s="246"/>
      <c r="G10" s="10" t="str">
        <f>SUM(F12:F16)</f>
        <v>#REF!</v>
      </c>
      <c r="H10" s="11">
        <f>SUM(C12:C16)</f>
        <v>0.7015</v>
      </c>
      <c r="I10" s="40" t="str">
        <f>G10/H10</f>
        <v>#REF!</v>
      </c>
      <c r="J10" s="13" t="s">
        <v>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32"/>
      <c r="C11" s="17"/>
      <c r="D11" s="130"/>
      <c r="E11" s="227"/>
      <c r="F11" s="247"/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15" t="s">
        <v>974</v>
      </c>
      <c r="C12" s="17">
        <v>0.225</v>
      </c>
      <c r="D12" s="130" t="s">
        <v>9</v>
      </c>
      <c r="E12" s="227" t="str">
        <f>VLOOKUP(B12,'[3]GROCERY LIST'!C9:H415,6,0)</f>
        <v>#REF!</v>
      </c>
      <c r="F12" s="247" t="str">
        <f t="shared" ref="F12:F16" si="2">E12*C12</f>
        <v>#REF!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15" t="s">
        <v>1023</v>
      </c>
      <c r="C13" s="17">
        <v>0.225</v>
      </c>
      <c r="D13" s="130" t="s">
        <v>9</v>
      </c>
      <c r="E13" s="227">
        <v>5000.0</v>
      </c>
      <c r="F13" s="247">
        <f t="shared" si="2"/>
        <v>1125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15" t="s">
        <v>1024</v>
      </c>
      <c r="C14" s="17">
        <v>0.045</v>
      </c>
      <c r="D14" s="130" t="s">
        <v>9</v>
      </c>
      <c r="E14" s="227">
        <v>80000.0</v>
      </c>
      <c r="F14" s="247">
        <f t="shared" si="2"/>
        <v>3600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15" t="s">
        <v>1025</v>
      </c>
      <c r="C15" s="17">
        <v>0.2</v>
      </c>
      <c r="D15" s="130" t="s">
        <v>9</v>
      </c>
      <c r="E15" s="227">
        <v>70000.0</v>
      </c>
      <c r="F15" s="247">
        <f t="shared" si="2"/>
        <v>14000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15" t="s">
        <v>1026</v>
      </c>
      <c r="C16" s="17">
        <v>0.0065</v>
      </c>
      <c r="D16" s="130" t="s">
        <v>9</v>
      </c>
      <c r="E16" s="227">
        <v>500000.0</v>
      </c>
      <c r="F16" s="247">
        <f t="shared" si="2"/>
        <v>3250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0"/>
      <c r="B17" s="21"/>
      <c r="C17" s="23"/>
      <c r="D17" s="131"/>
      <c r="E17" s="234"/>
      <c r="F17" s="248"/>
      <c r="G17" s="20"/>
      <c r="H17" s="20"/>
      <c r="I17" s="20"/>
      <c r="J17" s="2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6"/>
      <c r="B18" s="7" t="s">
        <v>826</v>
      </c>
      <c r="C18" s="8"/>
      <c r="D18" s="8"/>
      <c r="E18" s="227"/>
      <c r="F18" s="233"/>
      <c r="G18" s="10" t="str">
        <f>SUM(F20:F25)</f>
        <v>#REF!</v>
      </c>
      <c r="H18" s="11">
        <v>5.0</v>
      </c>
      <c r="I18" s="40" t="str">
        <f>G18/H18</f>
        <v>#REF!</v>
      </c>
      <c r="J18" s="13" t="s">
        <v>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15"/>
      <c r="C19" s="17"/>
      <c r="D19" s="17"/>
      <c r="E19" s="227" t="str">
        <f t="shared" ref="E19:E25" si="3">VLOOKUP(B19,'[3]GROCERY LIST'!C21:H427,6,0)</f>
        <v>#REF!</v>
      </c>
      <c r="F19" s="227"/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2"/>
      <c r="C20" s="17"/>
      <c r="D20" s="17" t="s">
        <v>9</v>
      </c>
      <c r="E20" s="227" t="str">
        <f t="shared" si="3"/>
        <v>#REF!</v>
      </c>
      <c r="F20" s="227" t="str">
        <f t="shared" ref="F20:F25" si="4">E20*C20</f>
        <v>#REF!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2"/>
      <c r="C21" s="17"/>
      <c r="D21" s="17" t="s">
        <v>9</v>
      </c>
      <c r="E21" s="227" t="str">
        <f t="shared" si="3"/>
        <v>#REF!</v>
      </c>
      <c r="F21" s="227" t="str">
        <f t="shared" si="4"/>
        <v>#REF!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"/>
      <c r="C22" s="17"/>
      <c r="D22" s="17" t="s">
        <v>9</v>
      </c>
      <c r="E22" s="227" t="str">
        <f t="shared" si="3"/>
        <v>#REF!</v>
      </c>
      <c r="F22" s="227" t="str">
        <f t="shared" si="4"/>
        <v>#REF!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"/>
      <c r="C23" s="17"/>
      <c r="D23" s="17" t="s">
        <v>9</v>
      </c>
      <c r="E23" s="227" t="str">
        <f t="shared" si="3"/>
        <v>#REF!</v>
      </c>
      <c r="F23" s="227" t="str">
        <f t="shared" si="4"/>
        <v>#REF!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2"/>
      <c r="C24" s="17"/>
      <c r="D24" s="17" t="s">
        <v>9</v>
      </c>
      <c r="E24" s="227" t="str">
        <f t="shared" si="3"/>
        <v>#REF!</v>
      </c>
      <c r="F24" s="227" t="str">
        <f t="shared" si="4"/>
        <v>#REF!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2"/>
      <c r="C25" s="17"/>
      <c r="D25" s="17" t="s">
        <v>9</v>
      </c>
      <c r="E25" s="227" t="str">
        <f t="shared" si="3"/>
        <v>#REF!</v>
      </c>
      <c r="F25" s="227" t="str">
        <f t="shared" si="4"/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0"/>
      <c r="B26" s="21"/>
      <c r="C26" s="23"/>
      <c r="D26" s="23"/>
      <c r="E26" s="234"/>
      <c r="F26" s="234"/>
      <c r="G26" s="20"/>
      <c r="H26" s="20"/>
      <c r="I26" s="20"/>
      <c r="J26" s="2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133"/>
      <c r="C27" s="3"/>
      <c r="D27" s="3"/>
      <c r="E27" s="231"/>
      <c r="F27" s="23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57"/>
      <c r="B28" s="2"/>
      <c r="C28" s="3"/>
      <c r="D28" s="3"/>
      <c r="E28" s="231"/>
      <c r="F28" s="231"/>
      <c r="G28" s="3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55"/>
      <c r="B29" s="56"/>
      <c r="C29" s="57" t="s">
        <v>0</v>
      </c>
      <c r="D29" s="57" t="s">
        <v>1</v>
      </c>
      <c r="E29" s="235" t="s">
        <v>2</v>
      </c>
      <c r="F29" s="249" t="s">
        <v>3</v>
      </c>
      <c r="G29" s="59" t="s">
        <v>4</v>
      </c>
      <c r="H29" s="60" t="s">
        <v>79</v>
      </c>
      <c r="I29" s="61" t="s">
        <v>80</v>
      </c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ht="15.75" customHeight="1">
      <c r="A30" s="157"/>
      <c r="B30" s="63"/>
      <c r="C30" s="64"/>
      <c r="D30" s="64"/>
      <c r="E30" s="236"/>
      <c r="F30" s="250"/>
      <c r="G30" s="66" t="str">
        <f>SUM(F31:F35)</f>
        <v>#REF!</v>
      </c>
      <c r="H30" s="67">
        <v>0.3</v>
      </c>
      <c r="I30" s="68" t="str">
        <f>(G30/H30)</f>
        <v>#REF!</v>
      </c>
      <c r="J30" s="68" t="str">
        <f>I30*1.05</f>
        <v>#REF!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57"/>
      <c r="B31" s="69" t="str">
        <f>A3</f>
        <v>KHO QUET</v>
      </c>
      <c r="C31" s="64">
        <v>1.0</v>
      </c>
      <c r="D31" s="64" t="s">
        <v>827</v>
      </c>
      <c r="E31" s="236">
        <f>I3</f>
        <v>5300</v>
      </c>
      <c r="F31" s="250">
        <f t="shared" ref="F31:F35" si="5">E31*C31</f>
        <v>5300</v>
      </c>
      <c r="G31" s="70"/>
      <c r="H31" s="70"/>
      <c r="I31" s="71"/>
      <c r="J31" s="7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57"/>
      <c r="B32" s="69" t="str">
        <f>A10</f>
        <v>TEMPURA BATTER</v>
      </c>
      <c r="C32" s="64">
        <v>0.02</v>
      </c>
      <c r="D32" s="64" t="s">
        <v>9</v>
      </c>
      <c r="E32" s="236" t="str">
        <f>I10</f>
        <v>#REF!</v>
      </c>
      <c r="F32" s="250" t="str">
        <f t="shared" si="5"/>
        <v>#REF!</v>
      </c>
      <c r="G32" s="70"/>
      <c r="H32" s="70"/>
      <c r="I32" s="71"/>
      <c r="J32" s="7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57"/>
      <c r="B33" s="69" t="s">
        <v>1027</v>
      </c>
      <c r="C33" s="64">
        <v>0.2</v>
      </c>
      <c r="D33" s="64" t="s">
        <v>9</v>
      </c>
      <c r="E33" s="236">
        <v>115000.0</v>
      </c>
      <c r="F33" s="250">
        <f t="shared" si="5"/>
        <v>23000</v>
      </c>
      <c r="G33" s="70"/>
      <c r="H33" s="70"/>
      <c r="I33" s="71"/>
      <c r="J33" s="7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57"/>
      <c r="B34" s="69"/>
      <c r="C34" s="64"/>
      <c r="D34" s="64" t="s">
        <v>9</v>
      </c>
      <c r="E34" s="236">
        <v>35000.0</v>
      </c>
      <c r="F34" s="250">
        <f t="shared" si="5"/>
        <v>0</v>
      </c>
      <c r="G34" s="70"/>
      <c r="H34" s="70"/>
      <c r="I34" s="71"/>
      <c r="J34" s="7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57"/>
      <c r="B35" s="69"/>
      <c r="C35" s="64"/>
      <c r="D35" s="64" t="s">
        <v>9</v>
      </c>
      <c r="E35" s="236">
        <v>80000.0</v>
      </c>
      <c r="F35" s="250">
        <f t="shared" si="5"/>
        <v>0</v>
      </c>
      <c r="G35" s="70"/>
      <c r="H35" s="70"/>
      <c r="I35" s="71"/>
      <c r="J35" s="7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57"/>
      <c r="B36" s="74"/>
      <c r="C36" s="75"/>
      <c r="D36" s="75"/>
      <c r="E36" s="237"/>
      <c r="F36" s="251"/>
      <c r="G36" s="77"/>
      <c r="H36" s="77"/>
      <c r="I36" s="78"/>
      <c r="J36" s="7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192"/>
      <c r="C37" s="193"/>
      <c r="D37" s="193"/>
      <c r="E37" s="238"/>
      <c r="F37" s="25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55"/>
      <c r="B38" s="56"/>
      <c r="C38" s="57" t="s">
        <v>0</v>
      </c>
      <c r="D38" s="57" t="s">
        <v>1</v>
      </c>
      <c r="E38" s="235" t="s">
        <v>2</v>
      </c>
      <c r="F38" s="249" t="s">
        <v>3</v>
      </c>
      <c r="G38" s="59" t="s">
        <v>4</v>
      </c>
      <c r="H38" s="60" t="s">
        <v>79</v>
      </c>
      <c r="I38" s="61" t="s">
        <v>80</v>
      </c>
      <c r="J38" s="61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15.75" customHeight="1">
      <c r="A39" s="157"/>
      <c r="B39" s="63"/>
      <c r="C39" s="64"/>
      <c r="D39" s="64"/>
      <c r="E39" s="236"/>
      <c r="F39" s="250"/>
      <c r="G39" s="66">
        <f>SUM(F41:F46)</f>
        <v>0</v>
      </c>
      <c r="H39" s="67">
        <v>0.2</v>
      </c>
      <c r="I39" s="68">
        <f>(G39/H39)</f>
        <v>0</v>
      </c>
      <c r="J39" s="68">
        <f>I39*1.05</f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69"/>
      <c r="C40" s="64"/>
      <c r="D40" s="64"/>
      <c r="E40" s="236"/>
      <c r="F40" s="250"/>
      <c r="G40" s="70"/>
      <c r="H40" s="70"/>
      <c r="I40" s="71"/>
      <c r="J40" s="7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69"/>
      <c r="C41" s="64"/>
      <c r="D41" s="64" t="s">
        <v>9</v>
      </c>
      <c r="E41" s="236"/>
      <c r="F41" s="250">
        <f t="shared" ref="F41:F45" si="6">E41*C41</f>
        <v>0</v>
      </c>
      <c r="G41" s="70"/>
      <c r="H41" s="70"/>
      <c r="I41" s="71"/>
      <c r="J41" s="7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69"/>
      <c r="C42" s="64"/>
      <c r="D42" s="64" t="s">
        <v>9</v>
      </c>
      <c r="E42" s="236"/>
      <c r="F42" s="250">
        <f t="shared" si="6"/>
        <v>0</v>
      </c>
      <c r="G42" s="70"/>
      <c r="H42" s="70"/>
      <c r="I42" s="71"/>
      <c r="J42" s="7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69"/>
      <c r="C43" s="64"/>
      <c r="D43" s="64" t="s">
        <v>9</v>
      </c>
      <c r="E43" s="236"/>
      <c r="F43" s="250">
        <f t="shared" si="6"/>
        <v>0</v>
      </c>
      <c r="G43" s="70"/>
      <c r="H43" s="70"/>
      <c r="I43" s="71"/>
      <c r="J43" s="7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9"/>
      <c r="C44" s="64"/>
      <c r="D44" s="64" t="s">
        <v>9</v>
      </c>
      <c r="E44" s="236"/>
      <c r="F44" s="250">
        <f t="shared" si="6"/>
        <v>0</v>
      </c>
      <c r="G44" s="70"/>
      <c r="H44" s="70"/>
      <c r="I44" s="71"/>
      <c r="J44" s="7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69"/>
      <c r="C45" s="64"/>
      <c r="D45" s="64" t="s">
        <v>9</v>
      </c>
      <c r="E45" s="236"/>
      <c r="F45" s="250">
        <f t="shared" si="6"/>
        <v>0</v>
      </c>
      <c r="G45" s="70"/>
      <c r="H45" s="70"/>
      <c r="I45" s="71"/>
      <c r="J45" s="7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/>
      <c r="C46" s="64"/>
      <c r="D46" s="64"/>
      <c r="E46" s="236"/>
      <c r="F46" s="250"/>
      <c r="G46" s="70"/>
      <c r="H46" s="70"/>
      <c r="I46" s="71"/>
      <c r="J46" s="7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74"/>
      <c r="C47" s="75"/>
      <c r="D47" s="75"/>
      <c r="E47" s="237"/>
      <c r="F47" s="251"/>
      <c r="G47" s="77"/>
      <c r="H47" s="77"/>
      <c r="I47" s="78"/>
      <c r="J47" s="7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192"/>
      <c r="C48" s="193"/>
      <c r="D48" s="193"/>
      <c r="E48" s="238"/>
      <c r="F48" s="25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2"/>
      <c r="C49" s="3"/>
      <c r="D49" s="3"/>
      <c r="E49" s="231"/>
      <c r="F49" s="231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56"/>
      <c r="C50" s="57" t="s">
        <v>805</v>
      </c>
      <c r="D50" s="57" t="s">
        <v>1</v>
      </c>
      <c r="E50" s="239" t="s">
        <v>806</v>
      </c>
      <c r="F50" s="249" t="s">
        <v>3</v>
      </c>
      <c r="G50" s="57" t="s">
        <v>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63" t="str">
        <f>B30</f>
        <v/>
      </c>
      <c r="C51" s="64"/>
      <c r="D51" s="64"/>
      <c r="E51" s="219">
        <v>80.0</v>
      </c>
      <c r="F51" s="250"/>
      <c r="G51" s="6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57"/>
      <c r="B52" s="69"/>
      <c r="C52" s="64"/>
      <c r="D52" s="64"/>
      <c r="E52" s="70"/>
      <c r="F52" s="250"/>
      <c r="G52" s="6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57"/>
      <c r="B53" s="69" t="s">
        <v>807</v>
      </c>
      <c r="C53" s="64">
        <v>0.02</v>
      </c>
      <c r="D53" s="64" t="s">
        <v>9</v>
      </c>
      <c r="E53" s="70"/>
      <c r="F53" s="250">
        <f>C53*E51</f>
        <v>1.6</v>
      </c>
      <c r="G53" s="64" t="s">
        <v>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57"/>
      <c r="B54" s="69" t="s">
        <v>808</v>
      </c>
      <c r="C54" s="64">
        <v>0.01</v>
      </c>
      <c r="D54" s="64" t="s">
        <v>9</v>
      </c>
      <c r="E54" s="70"/>
      <c r="F54" s="250">
        <f>C54*E51</f>
        <v>0.8</v>
      </c>
      <c r="G54" s="64" t="s">
        <v>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57"/>
      <c r="B55" s="69" t="s">
        <v>809</v>
      </c>
      <c r="C55" s="64">
        <v>0.02</v>
      </c>
      <c r="D55" s="64" t="s">
        <v>9</v>
      </c>
      <c r="E55" s="70"/>
      <c r="F55" s="250">
        <f>C55*E51</f>
        <v>1.6</v>
      </c>
      <c r="G55" s="64" t="s">
        <v>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57"/>
      <c r="B56" s="69" t="s">
        <v>810</v>
      </c>
      <c r="C56" s="64">
        <v>0.01</v>
      </c>
      <c r="D56" s="64" t="s">
        <v>9</v>
      </c>
      <c r="E56" s="70"/>
      <c r="F56" s="250">
        <f>C56*E51</f>
        <v>0.8</v>
      </c>
      <c r="G56" s="64" t="s">
        <v>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57"/>
      <c r="B57" s="69" t="s">
        <v>29</v>
      </c>
      <c r="C57" s="64">
        <v>0.002</v>
      </c>
      <c r="D57" s="64" t="s">
        <v>9</v>
      </c>
      <c r="E57" s="70"/>
      <c r="F57" s="250">
        <f>C57*E51</f>
        <v>0.16</v>
      </c>
      <c r="G57" s="64" t="s">
        <v>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57"/>
      <c r="B58" s="69"/>
      <c r="C58" s="64"/>
      <c r="D58" s="64"/>
      <c r="E58" s="70"/>
      <c r="F58" s="253"/>
      <c r="G58" s="6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57"/>
      <c r="B59" s="74"/>
      <c r="C59" s="75"/>
      <c r="D59" s="75"/>
      <c r="E59" s="77"/>
      <c r="F59" s="251"/>
      <c r="G59" s="7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E60" s="240"/>
      <c r="F60" s="240"/>
    </row>
    <row r="61" ht="15.75" customHeight="1">
      <c r="E61" s="240"/>
      <c r="F61" s="240"/>
    </row>
    <row r="62" ht="15.75" customHeight="1">
      <c r="E62" s="240"/>
      <c r="F62" s="240"/>
    </row>
    <row r="63" ht="15.75" customHeight="1">
      <c r="E63" s="240"/>
      <c r="F63" s="240"/>
    </row>
    <row r="64" ht="15.75" customHeight="1">
      <c r="E64" s="240"/>
      <c r="F64" s="240" t="s">
        <v>811</v>
      </c>
    </row>
    <row r="65" ht="15.75" customHeight="1">
      <c r="E65" s="240"/>
      <c r="F65" s="240"/>
    </row>
    <row r="66" ht="15.75" customHeight="1">
      <c r="E66" s="240"/>
      <c r="F66" s="240"/>
    </row>
    <row r="67" ht="15.75" customHeight="1">
      <c r="E67" s="240"/>
      <c r="F67" s="240"/>
    </row>
    <row r="68" ht="15.75" customHeight="1">
      <c r="E68" s="240"/>
      <c r="F68" s="240"/>
    </row>
    <row r="69" ht="15.75" customHeight="1">
      <c r="E69" s="240"/>
      <c r="F69" s="240"/>
    </row>
    <row r="70" ht="15.75" customHeight="1">
      <c r="E70" s="240"/>
      <c r="F70" s="240"/>
    </row>
    <row r="71" ht="15.75" customHeight="1">
      <c r="E71" s="240"/>
      <c r="F71" s="240"/>
    </row>
    <row r="72" ht="15.75" customHeight="1">
      <c r="E72" s="240"/>
      <c r="F72" s="240"/>
    </row>
    <row r="73" ht="15.75" customHeight="1">
      <c r="E73" s="240"/>
      <c r="F73" s="240"/>
    </row>
    <row r="74" ht="15.75" customHeight="1">
      <c r="E74" s="240"/>
      <c r="F74" s="240"/>
    </row>
    <row r="75" ht="15.75" customHeight="1">
      <c r="E75" s="240"/>
      <c r="F75" s="240"/>
    </row>
    <row r="76" ht="15.75" customHeight="1">
      <c r="E76" s="240"/>
      <c r="F76" s="240"/>
    </row>
    <row r="77" ht="15.75" customHeight="1">
      <c r="E77" s="240"/>
      <c r="F77" s="240"/>
    </row>
    <row r="78" ht="15.75" customHeight="1">
      <c r="E78" s="240"/>
      <c r="F78" s="240"/>
    </row>
    <row r="79" ht="15.75" customHeight="1">
      <c r="E79" s="240"/>
      <c r="F79" s="240"/>
    </row>
    <row r="80" ht="15.75" customHeight="1">
      <c r="E80" s="240"/>
      <c r="F80" s="240"/>
    </row>
    <row r="81" ht="15.75" customHeight="1">
      <c r="E81" s="240"/>
      <c r="F81" s="240"/>
    </row>
    <row r="82" ht="15.75" customHeight="1">
      <c r="E82" s="240"/>
      <c r="F82" s="240"/>
    </row>
    <row r="83" ht="15.75" customHeight="1">
      <c r="E83" s="240"/>
      <c r="F83" s="240"/>
    </row>
    <row r="84" ht="15.75" customHeight="1">
      <c r="E84" s="240"/>
      <c r="F84" s="240"/>
    </row>
    <row r="85" ht="15.75" customHeight="1">
      <c r="E85" s="240"/>
      <c r="F85" s="240"/>
    </row>
    <row r="86" ht="15.75" customHeight="1">
      <c r="E86" s="240"/>
      <c r="F86" s="240"/>
    </row>
    <row r="87" ht="15.75" customHeight="1">
      <c r="E87" s="240"/>
      <c r="F87" s="240"/>
    </row>
    <row r="88" ht="15.75" customHeight="1">
      <c r="E88" s="240"/>
      <c r="F88" s="240"/>
    </row>
    <row r="89" ht="15.75" customHeight="1">
      <c r="E89" s="240"/>
      <c r="F89" s="240"/>
    </row>
    <row r="90" ht="15.75" customHeight="1">
      <c r="E90" s="240"/>
      <c r="F90" s="240"/>
    </row>
    <row r="91" ht="15.75" customHeight="1">
      <c r="E91" s="240"/>
      <c r="F91" s="240"/>
    </row>
    <row r="92" ht="15.75" customHeight="1">
      <c r="E92" s="240"/>
      <c r="F92" s="240"/>
    </row>
    <row r="93" ht="15.75" customHeight="1">
      <c r="E93" s="240"/>
      <c r="F93" s="240"/>
    </row>
    <row r="94" ht="15.75" customHeight="1">
      <c r="E94" s="240"/>
      <c r="F94" s="240"/>
    </row>
    <row r="95" ht="15.75" customHeight="1">
      <c r="E95" s="240"/>
      <c r="F95" s="240"/>
    </row>
    <row r="96" ht="15.75" customHeight="1">
      <c r="E96" s="240"/>
      <c r="F96" s="240"/>
    </row>
    <row r="97" ht="15.75" customHeight="1">
      <c r="E97" s="240"/>
      <c r="F97" s="240"/>
    </row>
    <row r="98" ht="15.75" customHeight="1">
      <c r="E98" s="240"/>
      <c r="F98" s="240"/>
    </row>
    <row r="99" ht="15.75" customHeight="1">
      <c r="E99" s="240"/>
      <c r="F99" s="240"/>
    </row>
    <row r="100" ht="15.75" customHeight="1">
      <c r="E100" s="240"/>
      <c r="F100" s="240"/>
    </row>
    <row r="101" ht="15.75" customHeight="1">
      <c r="E101" s="240"/>
      <c r="F101" s="240"/>
    </row>
    <row r="102" ht="15.75" customHeight="1">
      <c r="E102" s="240"/>
      <c r="F102" s="240"/>
    </row>
    <row r="103" ht="15.75" customHeight="1">
      <c r="E103" s="240"/>
      <c r="F103" s="240"/>
    </row>
    <row r="104" ht="15.75" customHeight="1">
      <c r="E104" s="240"/>
      <c r="F104" s="240"/>
    </row>
    <row r="105" ht="15.75" customHeight="1">
      <c r="E105" s="240"/>
      <c r="F105" s="240"/>
    </row>
    <row r="106" ht="15.75" customHeight="1">
      <c r="E106" s="240"/>
      <c r="F106" s="240"/>
    </row>
    <row r="107" ht="15.75" customHeight="1">
      <c r="E107" s="240"/>
      <c r="F107" s="240"/>
    </row>
    <row r="108" ht="15.75" customHeight="1">
      <c r="E108" s="240"/>
      <c r="F108" s="240"/>
    </row>
    <row r="109" ht="15.75" customHeight="1">
      <c r="E109" s="240"/>
      <c r="F109" s="240"/>
    </row>
    <row r="110" ht="15.75" customHeight="1">
      <c r="E110" s="240"/>
      <c r="F110" s="240"/>
    </row>
    <row r="111" ht="15.75" customHeight="1">
      <c r="E111" s="240"/>
      <c r="F111" s="240"/>
    </row>
    <row r="112" ht="15.75" customHeight="1">
      <c r="E112" s="240"/>
      <c r="F112" s="240"/>
    </row>
    <row r="113" ht="15.75" customHeight="1">
      <c r="E113" s="240"/>
      <c r="F113" s="240"/>
    </row>
    <row r="114" ht="15.75" customHeight="1">
      <c r="E114" s="240"/>
      <c r="F114" s="240"/>
    </row>
    <row r="115" ht="15.75" customHeight="1">
      <c r="E115" s="240"/>
      <c r="F115" s="240"/>
    </row>
    <row r="116" ht="15.75" customHeight="1">
      <c r="E116" s="240"/>
      <c r="F116" s="240"/>
    </row>
    <row r="117" ht="15.75" customHeight="1">
      <c r="E117" s="240"/>
      <c r="F117" s="240"/>
    </row>
    <row r="118" ht="15.75" customHeight="1">
      <c r="E118" s="240"/>
      <c r="F118" s="240"/>
    </row>
    <row r="119" ht="15.75" customHeight="1">
      <c r="E119" s="240"/>
      <c r="F119" s="240"/>
    </row>
    <row r="120" ht="15.75" customHeight="1">
      <c r="E120" s="240"/>
      <c r="F120" s="240"/>
    </row>
    <row r="121" ht="15.75" customHeight="1">
      <c r="E121" s="240"/>
      <c r="F121" s="240"/>
    </row>
    <row r="122" ht="15.75" customHeight="1">
      <c r="E122" s="240"/>
      <c r="F122" s="240"/>
    </row>
    <row r="123" ht="15.75" customHeight="1">
      <c r="E123" s="240"/>
      <c r="F123" s="240"/>
    </row>
    <row r="124" ht="15.75" customHeight="1">
      <c r="E124" s="240"/>
      <c r="F124" s="240"/>
    </row>
    <row r="125" ht="15.75" customHeight="1">
      <c r="E125" s="240"/>
      <c r="F125" s="240"/>
    </row>
    <row r="126" ht="15.75" customHeight="1">
      <c r="E126" s="240"/>
      <c r="F126" s="240"/>
    </row>
    <row r="127" ht="15.75" customHeight="1">
      <c r="E127" s="240"/>
      <c r="F127" s="240"/>
    </row>
    <row r="128" ht="15.75" customHeight="1">
      <c r="E128" s="240"/>
      <c r="F128" s="240"/>
    </row>
    <row r="129" ht="15.75" customHeight="1">
      <c r="E129" s="240"/>
      <c r="F129" s="240"/>
    </row>
    <row r="130" ht="15.75" customHeight="1">
      <c r="E130" s="240"/>
      <c r="F130" s="240"/>
    </row>
    <row r="131" ht="15.75" customHeight="1">
      <c r="E131" s="240"/>
      <c r="F131" s="240"/>
    </row>
    <row r="132" ht="15.75" customHeight="1">
      <c r="E132" s="240"/>
      <c r="F132" s="240"/>
    </row>
    <row r="133" ht="15.75" customHeight="1">
      <c r="E133" s="240"/>
      <c r="F133" s="240"/>
    </row>
    <row r="134" ht="15.75" customHeight="1">
      <c r="E134" s="240"/>
      <c r="F134" s="240"/>
    </row>
    <row r="135" ht="15.75" customHeight="1">
      <c r="E135" s="240"/>
      <c r="F135" s="240"/>
    </row>
    <row r="136" ht="15.75" customHeight="1">
      <c r="E136" s="240"/>
      <c r="F136" s="240"/>
    </row>
    <row r="137" ht="15.75" customHeight="1">
      <c r="E137" s="240"/>
      <c r="F137" s="240"/>
    </row>
    <row r="138" ht="15.75" customHeight="1">
      <c r="E138" s="240"/>
      <c r="F138" s="240"/>
    </row>
    <row r="139" ht="15.75" customHeight="1">
      <c r="E139" s="240"/>
      <c r="F139" s="240"/>
    </row>
    <row r="140" ht="15.75" customHeight="1">
      <c r="E140" s="240"/>
      <c r="F140" s="240"/>
    </row>
    <row r="141" ht="15.75" customHeight="1">
      <c r="E141" s="240"/>
      <c r="F141" s="240"/>
    </row>
    <row r="142" ht="15.75" customHeight="1">
      <c r="E142" s="240"/>
      <c r="F142" s="240"/>
    </row>
    <row r="143" ht="15.75" customHeight="1">
      <c r="E143" s="240"/>
      <c r="F143" s="240"/>
    </row>
    <row r="144" ht="15.75" customHeight="1">
      <c r="E144" s="240"/>
      <c r="F144" s="240"/>
    </row>
    <row r="145" ht="15.75" customHeight="1">
      <c r="E145" s="240"/>
      <c r="F145" s="240"/>
    </row>
    <row r="146" ht="15.75" customHeight="1">
      <c r="E146" s="240"/>
      <c r="F146" s="240"/>
    </row>
    <row r="147" ht="15.75" customHeight="1">
      <c r="E147" s="240"/>
      <c r="F147" s="240"/>
    </row>
    <row r="148" ht="15.75" customHeight="1">
      <c r="E148" s="240"/>
      <c r="F148" s="240"/>
    </row>
    <row r="149" ht="15.75" customHeight="1">
      <c r="E149" s="240"/>
      <c r="F149" s="240"/>
    </row>
    <row r="150" ht="15.75" customHeight="1">
      <c r="E150" s="240"/>
      <c r="F150" s="240"/>
    </row>
    <row r="151" ht="15.75" customHeight="1">
      <c r="E151" s="240"/>
      <c r="F151" s="240"/>
    </row>
    <row r="152" ht="15.75" customHeight="1">
      <c r="E152" s="240"/>
      <c r="F152" s="240"/>
    </row>
    <row r="153" ht="15.75" customHeight="1">
      <c r="E153" s="240"/>
      <c r="F153" s="240"/>
    </row>
    <row r="154" ht="15.75" customHeight="1">
      <c r="E154" s="240"/>
      <c r="F154" s="240"/>
    </row>
    <row r="155" ht="15.75" customHeight="1">
      <c r="E155" s="240"/>
      <c r="F155" s="240"/>
    </row>
    <row r="156" ht="15.75" customHeight="1">
      <c r="E156" s="240"/>
      <c r="F156" s="240"/>
    </row>
    <row r="157" ht="15.75" customHeight="1">
      <c r="E157" s="240"/>
      <c r="F157" s="240"/>
    </row>
    <row r="158" ht="15.75" customHeight="1">
      <c r="E158" s="240"/>
      <c r="F158" s="240"/>
    </row>
    <row r="159" ht="15.75" customHeight="1">
      <c r="E159" s="240"/>
      <c r="F159" s="240"/>
    </row>
    <row r="160" ht="15.75" customHeight="1">
      <c r="E160" s="240"/>
      <c r="F160" s="240"/>
    </row>
    <row r="161" ht="15.75" customHeight="1">
      <c r="E161" s="240"/>
      <c r="F161" s="240"/>
    </row>
    <row r="162" ht="15.75" customHeight="1">
      <c r="E162" s="240"/>
      <c r="F162" s="240"/>
    </row>
    <row r="163" ht="15.75" customHeight="1">
      <c r="E163" s="240"/>
      <c r="F163" s="240"/>
    </row>
    <row r="164" ht="15.75" customHeight="1">
      <c r="E164" s="240"/>
      <c r="F164" s="240"/>
    </row>
    <row r="165" ht="15.75" customHeight="1">
      <c r="E165" s="240"/>
      <c r="F165" s="240"/>
    </row>
    <row r="166" ht="15.75" customHeight="1">
      <c r="E166" s="240"/>
      <c r="F166" s="240"/>
    </row>
    <row r="167" ht="15.75" customHeight="1">
      <c r="E167" s="240"/>
      <c r="F167" s="240"/>
    </row>
    <row r="168" ht="15.75" customHeight="1">
      <c r="E168" s="240"/>
      <c r="F168" s="240"/>
    </row>
    <row r="169" ht="15.75" customHeight="1">
      <c r="E169" s="240"/>
      <c r="F169" s="240"/>
    </row>
    <row r="170" ht="15.75" customHeight="1">
      <c r="E170" s="240"/>
      <c r="F170" s="240"/>
    </row>
    <row r="171" ht="15.75" customHeight="1">
      <c r="E171" s="240"/>
      <c r="F171" s="240"/>
    </row>
    <row r="172" ht="15.75" customHeight="1">
      <c r="E172" s="240"/>
      <c r="F172" s="240"/>
    </row>
    <row r="173" ht="15.75" customHeight="1">
      <c r="E173" s="240"/>
      <c r="F173" s="240"/>
    </row>
    <row r="174" ht="15.75" customHeight="1">
      <c r="E174" s="240"/>
      <c r="F174" s="240"/>
    </row>
    <row r="175" ht="15.75" customHeight="1">
      <c r="E175" s="240"/>
      <c r="F175" s="240"/>
    </row>
    <row r="176" ht="15.75" customHeight="1">
      <c r="E176" s="240"/>
      <c r="F176" s="240"/>
    </row>
    <row r="177" ht="15.75" customHeight="1">
      <c r="E177" s="240"/>
      <c r="F177" s="240"/>
    </row>
    <row r="178" ht="15.75" customHeight="1">
      <c r="E178" s="240"/>
      <c r="F178" s="240"/>
    </row>
    <row r="179" ht="15.75" customHeight="1">
      <c r="E179" s="240"/>
      <c r="F179" s="240"/>
    </row>
    <row r="180" ht="15.75" customHeight="1">
      <c r="E180" s="240"/>
      <c r="F180" s="240"/>
    </row>
    <row r="181" ht="15.75" customHeight="1">
      <c r="E181" s="240"/>
      <c r="F181" s="240"/>
    </row>
    <row r="182" ht="15.75" customHeight="1">
      <c r="E182" s="240"/>
      <c r="F182" s="240"/>
    </row>
    <row r="183" ht="15.75" customHeight="1">
      <c r="E183" s="240"/>
      <c r="F183" s="240"/>
    </row>
    <row r="184" ht="15.75" customHeight="1">
      <c r="E184" s="240"/>
      <c r="F184" s="240"/>
    </row>
    <row r="185" ht="15.75" customHeight="1">
      <c r="E185" s="240"/>
      <c r="F185" s="240"/>
    </row>
    <row r="186" ht="15.75" customHeight="1">
      <c r="E186" s="240"/>
      <c r="F186" s="240"/>
    </row>
    <row r="187" ht="15.75" customHeight="1">
      <c r="E187" s="240"/>
      <c r="F187" s="240"/>
    </row>
    <row r="188" ht="15.75" customHeight="1">
      <c r="E188" s="240"/>
      <c r="F188" s="240"/>
    </row>
    <row r="189" ht="15.75" customHeight="1">
      <c r="E189" s="240"/>
      <c r="F189" s="240"/>
    </row>
    <row r="190" ht="15.75" customHeight="1">
      <c r="E190" s="240"/>
      <c r="F190" s="240"/>
    </row>
    <row r="191" ht="15.75" customHeight="1">
      <c r="E191" s="240"/>
      <c r="F191" s="240"/>
    </row>
    <row r="192" ht="15.75" customHeight="1">
      <c r="E192" s="240"/>
      <c r="F192" s="240"/>
    </row>
    <row r="193" ht="15.75" customHeight="1">
      <c r="E193" s="240"/>
      <c r="F193" s="240"/>
    </row>
    <row r="194" ht="15.75" customHeight="1">
      <c r="E194" s="240"/>
      <c r="F194" s="240"/>
    </row>
    <row r="195" ht="15.75" customHeight="1">
      <c r="E195" s="240"/>
      <c r="F195" s="240"/>
    </row>
    <row r="196" ht="15.75" customHeight="1">
      <c r="E196" s="240"/>
      <c r="F196" s="240"/>
    </row>
    <row r="197" ht="15.75" customHeight="1">
      <c r="E197" s="240"/>
      <c r="F197" s="240"/>
    </row>
    <row r="198" ht="15.75" customHeight="1">
      <c r="E198" s="240"/>
      <c r="F198" s="240"/>
    </row>
    <row r="199" ht="15.75" customHeight="1">
      <c r="E199" s="240"/>
      <c r="F199" s="240"/>
    </row>
    <row r="200" ht="15.75" customHeight="1">
      <c r="E200" s="240"/>
      <c r="F200" s="240"/>
    </row>
    <row r="201" ht="15.75" customHeight="1">
      <c r="E201" s="240"/>
      <c r="F201" s="240"/>
    </row>
    <row r="202" ht="15.75" customHeight="1">
      <c r="E202" s="240"/>
      <c r="F202" s="240"/>
    </row>
    <row r="203" ht="15.75" customHeight="1">
      <c r="E203" s="240"/>
      <c r="F203" s="240"/>
    </row>
    <row r="204" ht="15.75" customHeight="1">
      <c r="E204" s="240"/>
      <c r="F204" s="240"/>
    </row>
    <row r="205" ht="15.75" customHeight="1">
      <c r="E205" s="240"/>
      <c r="F205" s="240"/>
    </row>
    <row r="206" ht="15.75" customHeight="1">
      <c r="E206" s="240"/>
      <c r="F206" s="240"/>
    </row>
    <row r="207" ht="15.75" customHeight="1">
      <c r="E207" s="240"/>
      <c r="F207" s="240"/>
    </row>
    <row r="208" ht="15.75" customHeight="1">
      <c r="E208" s="240"/>
      <c r="F208" s="240"/>
    </row>
    <row r="209" ht="15.75" customHeight="1">
      <c r="E209" s="240"/>
      <c r="F209" s="240"/>
    </row>
    <row r="210" ht="15.75" customHeight="1">
      <c r="E210" s="240"/>
      <c r="F210" s="240"/>
    </row>
    <row r="211" ht="15.75" customHeight="1">
      <c r="E211" s="240"/>
      <c r="F211" s="240"/>
    </row>
    <row r="212" ht="15.75" customHeight="1">
      <c r="E212" s="240"/>
      <c r="F212" s="240"/>
    </row>
    <row r="213" ht="15.75" customHeight="1">
      <c r="E213" s="240"/>
      <c r="F213" s="240"/>
    </row>
    <row r="214" ht="15.75" customHeight="1">
      <c r="E214" s="240"/>
      <c r="F214" s="240"/>
    </row>
    <row r="215" ht="15.75" customHeight="1">
      <c r="E215" s="240"/>
      <c r="F215" s="240"/>
    </row>
    <row r="216" ht="15.75" customHeight="1">
      <c r="E216" s="240"/>
      <c r="F216" s="240"/>
    </row>
    <row r="217" ht="15.75" customHeight="1">
      <c r="E217" s="240"/>
      <c r="F217" s="240"/>
    </row>
    <row r="218" ht="15.75" customHeight="1">
      <c r="E218" s="240"/>
      <c r="F218" s="240"/>
    </row>
    <row r="219" ht="15.75" customHeight="1">
      <c r="E219" s="240"/>
      <c r="F219" s="240"/>
    </row>
    <row r="220" ht="15.75" customHeight="1">
      <c r="E220" s="240"/>
      <c r="F220" s="240"/>
    </row>
    <row r="221" ht="15.75" customHeight="1">
      <c r="E221" s="240"/>
      <c r="F221" s="240"/>
    </row>
    <row r="222" ht="15.75" customHeight="1">
      <c r="E222" s="240"/>
      <c r="F222" s="240"/>
    </row>
    <row r="223" ht="15.75" customHeight="1">
      <c r="E223" s="240"/>
      <c r="F223" s="240"/>
    </row>
    <row r="224" ht="15.75" customHeight="1">
      <c r="E224" s="240"/>
      <c r="F224" s="240"/>
    </row>
    <row r="225" ht="15.75" customHeight="1">
      <c r="E225" s="240"/>
      <c r="F225" s="240"/>
    </row>
    <row r="226" ht="15.75" customHeight="1">
      <c r="E226" s="240"/>
      <c r="F226" s="240"/>
    </row>
    <row r="227" ht="15.75" customHeight="1">
      <c r="E227" s="240"/>
      <c r="F227" s="240"/>
    </row>
    <row r="228" ht="15.75" customHeight="1">
      <c r="E228" s="240"/>
      <c r="F228" s="240"/>
    </row>
    <row r="229" ht="15.75" customHeight="1">
      <c r="E229" s="240"/>
      <c r="F229" s="240"/>
    </row>
    <row r="230" ht="15.75" customHeight="1">
      <c r="E230" s="240"/>
      <c r="F230" s="240"/>
    </row>
    <row r="231" ht="15.75" customHeight="1">
      <c r="E231" s="240"/>
      <c r="F231" s="240"/>
    </row>
    <row r="232" ht="15.75" customHeight="1">
      <c r="E232" s="240"/>
      <c r="F232" s="240"/>
    </row>
    <row r="233" ht="15.75" customHeight="1">
      <c r="E233" s="240"/>
      <c r="F233" s="240"/>
    </row>
    <row r="234" ht="15.75" customHeight="1">
      <c r="E234" s="240"/>
      <c r="F234" s="240"/>
    </row>
    <row r="235" ht="15.75" customHeight="1">
      <c r="E235" s="240"/>
      <c r="F235" s="240"/>
    </row>
    <row r="236" ht="15.75" customHeight="1">
      <c r="E236" s="240"/>
      <c r="F236" s="240"/>
    </row>
    <row r="237" ht="15.75" customHeight="1">
      <c r="E237" s="240"/>
      <c r="F237" s="240"/>
    </row>
    <row r="238" ht="15.75" customHeight="1">
      <c r="E238" s="240"/>
      <c r="F238" s="240"/>
    </row>
    <row r="239" ht="15.75" customHeight="1">
      <c r="E239" s="240"/>
      <c r="F239" s="240"/>
    </row>
    <row r="240" ht="15.75" customHeight="1">
      <c r="E240" s="240"/>
      <c r="F240" s="240"/>
    </row>
    <row r="241" ht="15.75" customHeight="1">
      <c r="E241" s="240"/>
      <c r="F241" s="240"/>
    </row>
    <row r="242" ht="15.75" customHeight="1">
      <c r="E242" s="240"/>
      <c r="F242" s="240"/>
    </row>
    <row r="243" ht="15.75" customHeight="1">
      <c r="E243" s="240"/>
      <c r="F243" s="240"/>
    </row>
    <row r="244" ht="15.75" customHeight="1">
      <c r="E244" s="240"/>
      <c r="F244" s="240"/>
    </row>
    <row r="245" ht="15.75" customHeight="1">
      <c r="E245" s="240"/>
      <c r="F245" s="240"/>
    </row>
    <row r="246" ht="15.75" customHeight="1">
      <c r="E246" s="240"/>
      <c r="F246" s="240"/>
    </row>
    <row r="247" ht="15.75" customHeight="1">
      <c r="E247" s="240"/>
      <c r="F247" s="240"/>
    </row>
    <row r="248" ht="15.75" customHeight="1">
      <c r="E248" s="240"/>
      <c r="F248" s="240"/>
    </row>
    <row r="249" ht="15.75" customHeight="1">
      <c r="E249" s="240"/>
      <c r="F249" s="240"/>
    </row>
    <row r="250" ht="15.75" customHeight="1">
      <c r="E250" s="240"/>
      <c r="F250" s="240"/>
    </row>
    <row r="251" ht="15.75" customHeight="1">
      <c r="E251" s="240"/>
      <c r="F251" s="240"/>
    </row>
    <row r="252" ht="15.75" customHeight="1">
      <c r="E252" s="240"/>
      <c r="F252" s="240"/>
    </row>
    <row r="253" ht="15.75" customHeight="1">
      <c r="E253" s="240"/>
      <c r="F253" s="240"/>
    </row>
    <row r="254" ht="15.75" customHeight="1">
      <c r="E254" s="240"/>
      <c r="F254" s="240"/>
    </row>
    <row r="255" ht="15.75" customHeight="1">
      <c r="E255" s="240"/>
      <c r="F255" s="240"/>
    </row>
    <row r="256" ht="15.75" customHeight="1">
      <c r="E256" s="240"/>
      <c r="F256" s="240"/>
    </row>
    <row r="257" ht="15.75" customHeight="1">
      <c r="E257" s="240"/>
      <c r="F257" s="240"/>
    </row>
    <row r="258" ht="15.75" customHeight="1">
      <c r="E258" s="240"/>
      <c r="F258" s="240"/>
    </row>
    <row r="259" ht="15.75" customHeight="1">
      <c r="E259" s="240"/>
      <c r="F259" s="240"/>
    </row>
    <row r="260" ht="15.75" customHeight="1">
      <c r="E260" s="240"/>
      <c r="F260" s="240"/>
    </row>
    <row r="261" ht="15.75" customHeight="1">
      <c r="E261" s="240"/>
      <c r="F261" s="240"/>
    </row>
    <row r="262" ht="15.75" customHeight="1">
      <c r="E262" s="240"/>
      <c r="F262" s="240"/>
    </row>
    <row r="263" ht="15.75" customHeight="1">
      <c r="E263" s="240"/>
      <c r="F263" s="240"/>
    </row>
    <row r="264" ht="15.75" customHeight="1">
      <c r="E264" s="240"/>
      <c r="F264" s="240"/>
    </row>
    <row r="265" ht="15.75" customHeight="1">
      <c r="E265" s="240"/>
      <c r="F265" s="240"/>
    </row>
    <row r="266" ht="15.75" customHeight="1">
      <c r="E266" s="240"/>
      <c r="F266" s="240"/>
    </row>
    <row r="267" ht="15.75" customHeight="1">
      <c r="E267" s="240"/>
      <c r="F267" s="240"/>
    </row>
    <row r="268" ht="15.75" customHeight="1">
      <c r="E268" s="240"/>
      <c r="F268" s="240"/>
    </row>
    <row r="269" ht="15.75" customHeight="1">
      <c r="E269" s="240"/>
      <c r="F269" s="240"/>
    </row>
    <row r="270" ht="15.75" customHeight="1">
      <c r="E270" s="240"/>
      <c r="F270" s="240"/>
    </row>
    <row r="271" ht="15.75" customHeight="1">
      <c r="E271" s="240"/>
      <c r="F271" s="240"/>
    </row>
    <row r="272" ht="15.75" customHeight="1">
      <c r="E272" s="240"/>
      <c r="F272" s="240"/>
    </row>
    <row r="273" ht="15.75" customHeight="1">
      <c r="E273" s="240"/>
      <c r="F273" s="240"/>
    </row>
    <row r="274" ht="15.75" customHeight="1">
      <c r="E274" s="240"/>
      <c r="F274" s="240"/>
    </row>
    <row r="275" ht="15.75" customHeight="1">
      <c r="E275" s="240"/>
      <c r="F275" s="240"/>
    </row>
    <row r="276" ht="15.75" customHeight="1">
      <c r="E276" s="240"/>
      <c r="F276" s="240"/>
    </row>
    <row r="277" ht="15.75" customHeight="1">
      <c r="E277" s="240"/>
      <c r="F277" s="240"/>
    </row>
    <row r="278" ht="15.75" customHeight="1">
      <c r="E278" s="240"/>
      <c r="F278" s="240"/>
    </row>
    <row r="279" ht="15.75" customHeight="1">
      <c r="E279" s="240"/>
      <c r="F279" s="240"/>
    </row>
    <row r="280" ht="15.75" customHeight="1">
      <c r="E280" s="240"/>
      <c r="F280" s="240"/>
    </row>
    <row r="281" ht="15.75" customHeight="1">
      <c r="E281" s="240"/>
      <c r="F281" s="240"/>
    </row>
    <row r="282" ht="15.75" customHeight="1">
      <c r="E282" s="240"/>
      <c r="F282" s="240"/>
    </row>
    <row r="283" ht="15.75" customHeight="1">
      <c r="E283" s="240"/>
      <c r="F283" s="240"/>
    </row>
    <row r="284" ht="15.75" customHeight="1">
      <c r="E284" s="240"/>
      <c r="F284" s="240"/>
    </row>
    <row r="285" ht="15.75" customHeight="1">
      <c r="E285" s="240"/>
      <c r="F285" s="240"/>
    </row>
    <row r="286" ht="15.75" customHeight="1">
      <c r="E286" s="240"/>
      <c r="F286" s="240"/>
    </row>
    <row r="287" ht="15.75" customHeight="1">
      <c r="E287" s="240"/>
      <c r="F287" s="240"/>
    </row>
    <row r="288" ht="15.75" customHeight="1">
      <c r="E288" s="240"/>
      <c r="F288" s="240"/>
    </row>
    <row r="289" ht="15.75" customHeight="1">
      <c r="E289" s="240"/>
      <c r="F289" s="240"/>
    </row>
    <row r="290" ht="15.75" customHeight="1">
      <c r="E290" s="240"/>
      <c r="F290" s="240"/>
    </row>
    <row r="291" ht="15.75" customHeight="1">
      <c r="E291" s="240"/>
      <c r="F291" s="240"/>
    </row>
    <row r="292" ht="15.75" customHeight="1">
      <c r="E292" s="240"/>
      <c r="F292" s="240"/>
    </row>
    <row r="293" ht="15.75" customHeight="1">
      <c r="E293" s="240"/>
      <c r="F293" s="240"/>
    </row>
    <row r="294" ht="15.75" customHeight="1">
      <c r="E294" s="240"/>
      <c r="F294" s="240"/>
    </row>
    <row r="295" ht="15.75" customHeight="1">
      <c r="E295" s="240"/>
      <c r="F295" s="240"/>
    </row>
    <row r="296" ht="15.75" customHeight="1">
      <c r="E296" s="240"/>
      <c r="F296" s="240"/>
    </row>
    <row r="297" ht="15.75" customHeight="1">
      <c r="E297" s="240"/>
      <c r="F297" s="240"/>
    </row>
    <row r="298" ht="15.75" customHeight="1">
      <c r="E298" s="240"/>
      <c r="F298" s="240"/>
    </row>
    <row r="299" ht="15.75" customHeight="1">
      <c r="E299" s="240"/>
      <c r="F299" s="240"/>
    </row>
    <row r="300" ht="15.75" customHeight="1">
      <c r="E300" s="240"/>
      <c r="F300" s="240"/>
    </row>
    <row r="301" ht="15.75" customHeight="1">
      <c r="E301" s="240"/>
      <c r="F301" s="240"/>
    </row>
    <row r="302" ht="15.75" customHeight="1">
      <c r="E302" s="240"/>
      <c r="F302" s="240"/>
    </row>
    <row r="303" ht="15.75" customHeight="1">
      <c r="E303" s="240"/>
      <c r="F303" s="240"/>
    </row>
    <row r="304" ht="15.75" customHeight="1">
      <c r="E304" s="240"/>
      <c r="F304" s="240"/>
    </row>
    <row r="305" ht="15.75" customHeight="1">
      <c r="E305" s="240"/>
      <c r="F305" s="240"/>
    </row>
    <row r="306" ht="15.75" customHeight="1">
      <c r="E306" s="240"/>
      <c r="F306" s="240"/>
    </row>
    <row r="307" ht="15.75" customHeight="1">
      <c r="E307" s="240"/>
      <c r="F307" s="240"/>
    </row>
    <row r="308" ht="15.75" customHeight="1">
      <c r="E308" s="240"/>
      <c r="F308" s="240"/>
    </row>
    <row r="309" ht="15.75" customHeight="1">
      <c r="E309" s="240"/>
      <c r="F309" s="240"/>
    </row>
    <row r="310" ht="15.75" customHeight="1">
      <c r="E310" s="240"/>
      <c r="F310" s="240"/>
    </row>
    <row r="311" ht="15.75" customHeight="1">
      <c r="E311" s="240"/>
      <c r="F311" s="240"/>
    </row>
    <row r="312" ht="15.75" customHeight="1">
      <c r="E312" s="240"/>
      <c r="F312" s="240"/>
    </row>
    <row r="313" ht="15.75" customHeight="1">
      <c r="E313" s="240"/>
      <c r="F313" s="240"/>
    </row>
    <row r="314" ht="15.75" customHeight="1">
      <c r="E314" s="240"/>
      <c r="F314" s="240"/>
    </row>
    <row r="315" ht="15.75" customHeight="1">
      <c r="E315" s="240"/>
      <c r="F315" s="240"/>
    </row>
    <row r="316" ht="15.75" customHeight="1">
      <c r="E316" s="240"/>
      <c r="F316" s="240"/>
    </row>
    <row r="317" ht="15.75" customHeight="1">
      <c r="E317" s="240"/>
      <c r="F317" s="240"/>
    </row>
    <row r="318" ht="15.75" customHeight="1">
      <c r="E318" s="240"/>
      <c r="F318" s="240"/>
    </row>
    <row r="319" ht="15.75" customHeight="1">
      <c r="E319" s="240"/>
      <c r="F319" s="240"/>
    </row>
    <row r="320" ht="15.75" customHeight="1">
      <c r="E320" s="240"/>
      <c r="F320" s="240"/>
    </row>
    <row r="321" ht="15.75" customHeight="1">
      <c r="E321" s="240"/>
      <c r="F321" s="240"/>
    </row>
    <row r="322" ht="15.75" customHeight="1">
      <c r="E322" s="240"/>
      <c r="F322" s="240"/>
    </row>
    <row r="323" ht="15.75" customHeight="1">
      <c r="E323" s="240"/>
      <c r="F323" s="240"/>
    </row>
    <row r="324" ht="15.75" customHeight="1">
      <c r="E324" s="240"/>
      <c r="F324" s="240"/>
    </row>
    <row r="325" ht="15.75" customHeight="1">
      <c r="E325" s="240"/>
      <c r="F325" s="240"/>
    </row>
    <row r="326" ht="15.75" customHeight="1">
      <c r="E326" s="240"/>
      <c r="F326" s="240"/>
    </row>
    <row r="327" ht="15.75" customHeight="1">
      <c r="E327" s="240"/>
      <c r="F327" s="240"/>
    </row>
    <row r="328" ht="15.75" customHeight="1">
      <c r="E328" s="240"/>
      <c r="F328" s="240"/>
    </row>
    <row r="329" ht="15.75" customHeight="1">
      <c r="E329" s="240"/>
      <c r="F329" s="240"/>
    </row>
    <row r="330" ht="15.75" customHeight="1">
      <c r="E330" s="240"/>
      <c r="F330" s="240"/>
    </row>
    <row r="331" ht="15.75" customHeight="1">
      <c r="E331" s="240"/>
      <c r="F331" s="240"/>
    </row>
    <row r="332" ht="15.75" customHeight="1">
      <c r="E332" s="240"/>
      <c r="F332" s="240"/>
    </row>
    <row r="333" ht="15.75" customHeight="1">
      <c r="E333" s="240"/>
      <c r="F333" s="240"/>
    </row>
    <row r="334" ht="15.75" customHeight="1">
      <c r="E334" s="240"/>
      <c r="F334" s="240"/>
    </row>
    <row r="335" ht="15.75" customHeight="1">
      <c r="E335" s="240"/>
      <c r="F335" s="240"/>
    </row>
    <row r="336" ht="15.75" customHeight="1">
      <c r="E336" s="240"/>
      <c r="F336" s="240"/>
    </row>
    <row r="337" ht="15.75" customHeight="1">
      <c r="E337" s="240"/>
      <c r="F337" s="240"/>
    </row>
    <row r="338" ht="15.75" customHeight="1">
      <c r="E338" s="240"/>
      <c r="F338" s="240"/>
    </row>
    <row r="339" ht="15.75" customHeight="1">
      <c r="E339" s="240"/>
      <c r="F339" s="240"/>
    </row>
    <row r="340" ht="15.75" customHeight="1">
      <c r="E340" s="240"/>
      <c r="F340" s="240"/>
    </row>
    <row r="341" ht="15.75" customHeight="1">
      <c r="E341" s="240"/>
      <c r="F341" s="240"/>
    </row>
    <row r="342" ht="15.75" customHeight="1">
      <c r="E342" s="240"/>
      <c r="F342" s="240"/>
    </row>
    <row r="343" ht="15.75" customHeight="1">
      <c r="E343" s="240"/>
      <c r="F343" s="240"/>
    </row>
    <row r="344" ht="15.75" customHeight="1">
      <c r="E344" s="240"/>
      <c r="F344" s="240"/>
    </row>
    <row r="345" ht="15.75" customHeight="1">
      <c r="E345" s="240"/>
      <c r="F345" s="240"/>
    </row>
    <row r="346" ht="15.75" customHeight="1">
      <c r="E346" s="240"/>
      <c r="F346" s="240"/>
    </row>
    <row r="347" ht="15.75" customHeight="1">
      <c r="E347" s="240"/>
      <c r="F347" s="240"/>
    </row>
    <row r="348" ht="15.75" customHeight="1">
      <c r="E348" s="240"/>
      <c r="F348" s="240"/>
    </row>
    <row r="349" ht="15.75" customHeight="1">
      <c r="E349" s="240"/>
      <c r="F349" s="240"/>
    </row>
    <row r="350" ht="15.75" customHeight="1">
      <c r="E350" s="240"/>
      <c r="F350" s="240"/>
    </row>
    <row r="351" ht="15.75" customHeight="1">
      <c r="E351" s="240"/>
      <c r="F351" s="240"/>
    </row>
    <row r="352" ht="15.75" customHeight="1">
      <c r="E352" s="240"/>
      <c r="F352" s="240"/>
    </row>
    <row r="353" ht="15.75" customHeight="1">
      <c r="E353" s="240"/>
      <c r="F353" s="240"/>
    </row>
    <row r="354" ht="15.75" customHeight="1">
      <c r="E354" s="240"/>
      <c r="F354" s="240"/>
    </row>
    <row r="355" ht="15.75" customHeight="1">
      <c r="E355" s="240"/>
      <c r="F355" s="240"/>
    </row>
    <row r="356" ht="15.75" customHeight="1">
      <c r="E356" s="240"/>
      <c r="F356" s="240"/>
    </row>
    <row r="357" ht="15.75" customHeight="1">
      <c r="E357" s="240"/>
      <c r="F357" s="240"/>
    </row>
    <row r="358" ht="15.75" customHeight="1">
      <c r="E358" s="240"/>
      <c r="F358" s="240"/>
    </row>
    <row r="359" ht="15.75" customHeight="1">
      <c r="E359" s="240"/>
      <c r="F359" s="240"/>
    </row>
    <row r="360" ht="15.75" customHeight="1">
      <c r="E360" s="240"/>
      <c r="F360" s="240"/>
    </row>
    <row r="361" ht="15.75" customHeight="1">
      <c r="E361" s="240"/>
      <c r="F361" s="240"/>
    </row>
    <row r="362" ht="15.75" customHeight="1">
      <c r="E362" s="240"/>
      <c r="F362" s="240"/>
    </row>
    <row r="363" ht="15.75" customHeight="1">
      <c r="E363" s="240"/>
      <c r="F363" s="240"/>
    </row>
    <row r="364" ht="15.75" customHeight="1">
      <c r="E364" s="240"/>
      <c r="F364" s="240"/>
    </row>
    <row r="365" ht="15.75" customHeight="1">
      <c r="E365" s="240"/>
      <c r="F365" s="240"/>
    </row>
    <row r="366" ht="15.75" customHeight="1">
      <c r="E366" s="240"/>
      <c r="F366" s="240"/>
    </row>
    <row r="367" ht="15.75" customHeight="1">
      <c r="E367" s="240"/>
      <c r="F367" s="240"/>
    </row>
    <row r="368" ht="15.75" customHeight="1">
      <c r="E368" s="240"/>
      <c r="F368" s="240"/>
    </row>
    <row r="369" ht="15.75" customHeight="1">
      <c r="E369" s="240"/>
      <c r="F369" s="240"/>
    </row>
    <row r="370" ht="15.75" customHeight="1">
      <c r="E370" s="240"/>
      <c r="F370" s="240"/>
    </row>
    <row r="371" ht="15.75" customHeight="1">
      <c r="E371" s="240"/>
      <c r="F371" s="240"/>
    </row>
    <row r="372" ht="15.75" customHeight="1">
      <c r="E372" s="240"/>
      <c r="F372" s="240"/>
    </row>
    <row r="373" ht="15.75" customHeight="1">
      <c r="E373" s="240"/>
      <c r="F373" s="240"/>
    </row>
    <row r="374" ht="15.75" customHeight="1">
      <c r="E374" s="240"/>
      <c r="F374" s="240"/>
    </row>
    <row r="375" ht="15.75" customHeight="1">
      <c r="E375" s="240"/>
      <c r="F375" s="240"/>
    </row>
    <row r="376" ht="15.75" customHeight="1">
      <c r="E376" s="240"/>
      <c r="F376" s="240"/>
    </row>
    <row r="377" ht="15.75" customHeight="1">
      <c r="E377" s="240"/>
      <c r="F377" s="240"/>
    </row>
    <row r="378" ht="15.75" customHeight="1">
      <c r="E378" s="240"/>
      <c r="F378" s="240"/>
    </row>
    <row r="379" ht="15.75" customHeight="1">
      <c r="E379" s="240"/>
      <c r="F379" s="240"/>
    </row>
    <row r="380" ht="15.75" customHeight="1">
      <c r="E380" s="240"/>
      <c r="F380" s="240"/>
    </row>
    <row r="381" ht="15.75" customHeight="1">
      <c r="E381" s="240"/>
      <c r="F381" s="240"/>
    </row>
    <row r="382" ht="15.75" customHeight="1">
      <c r="E382" s="240"/>
      <c r="F382" s="240"/>
    </row>
    <row r="383" ht="15.75" customHeight="1">
      <c r="E383" s="240"/>
      <c r="F383" s="240"/>
    </row>
    <row r="384" ht="15.75" customHeight="1">
      <c r="E384" s="240"/>
      <c r="F384" s="240"/>
    </row>
    <row r="385" ht="15.75" customHeight="1">
      <c r="E385" s="240"/>
      <c r="F385" s="240"/>
    </row>
    <row r="386" ht="15.75" customHeight="1">
      <c r="E386" s="240"/>
      <c r="F386" s="240"/>
    </row>
    <row r="387" ht="15.75" customHeight="1">
      <c r="E387" s="240"/>
      <c r="F387" s="240"/>
    </row>
    <row r="388" ht="15.75" customHeight="1">
      <c r="E388" s="240"/>
      <c r="F388" s="240"/>
    </row>
    <row r="389" ht="15.75" customHeight="1">
      <c r="E389" s="240"/>
      <c r="F389" s="240"/>
    </row>
    <row r="390" ht="15.75" customHeight="1">
      <c r="E390" s="240"/>
      <c r="F390" s="240"/>
    </row>
    <row r="391" ht="15.75" customHeight="1">
      <c r="E391" s="240"/>
      <c r="F391" s="240"/>
    </row>
    <row r="392" ht="15.75" customHeight="1">
      <c r="E392" s="240"/>
      <c r="F392" s="240"/>
    </row>
    <row r="393" ht="15.75" customHeight="1">
      <c r="E393" s="240"/>
      <c r="F393" s="240"/>
    </row>
    <row r="394" ht="15.75" customHeight="1">
      <c r="E394" s="240"/>
      <c r="F394" s="240"/>
    </row>
    <row r="395" ht="15.75" customHeight="1">
      <c r="E395" s="240"/>
      <c r="F395" s="240"/>
    </row>
    <row r="396" ht="15.75" customHeight="1">
      <c r="E396" s="240"/>
      <c r="F396" s="240"/>
    </row>
    <row r="397" ht="15.75" customHeight="1">
      <c r="E397" s="240"/>
      <c r="F397" s="240"/>
    </row>
    <row r="398" ht="15.75" customHeight="1">
      <c r="E398" s="240"/>
      <c r="F398" s="240"/>
    </row>
    <row r="399" ht="15.75" customHeight="1">
      <c r="E399" s="240"/>
      <c r="F399" s="240"/>
    </row>
    <row r="400" ht="15.75" customHeight="1">
      <c r="E400" s="240"/>
      <c r="F400" s="240"/>
    </row>
    <row r="401" ht="15.75" customHeight="1">
      <c r="E401" s="240"/>
      <c r="F401" s="240"/>
    </row>
    <row r="402" ht="15.75" customHeight="1">
      <c r="E402" s="240"/>
      <c r="F402" s="240"/>
    </row>
    <row r="403" ht="15.75" customHeight="1">
      <c r="E403" s="240"/>
      <c r="F403" s="240"/>
    </row>
    <row r="404" ht="15.75" customHeight="1">
      <c r="E404" s="240"/>
      <c r="F404" s="240"/>
    </row>
    <row r="405" ht="15.75" customHeight="1">
      <c r="E405" s="240"/>
      <c r="F405" s="240"/>
    </row>
    <row r="406" ht="15.75" customHeight="1">
      <c r="E406" s="240"/>
      <c r="F406" s="240"/>
    </row>
    <row r="407" ht="15.75" customHeight="1">
      <c r="E407" s="240"/>
      <c r="F407" s="240"/>
    </row>
    <row r="408" ht="15.75" customHeight="1">
      <c r="E408" s="240"/>
      <c r="F408" s="240"/>
    </row>
    <row r="409" ht="15.75" customHeight="1">
      <c r="E409" s="240"/>
      <c r="F409" s="240"/>
    </row>
    <row r="410" ht="15.75" customHeight="1">
      <c r="E410" s="240"/>
      <c r="F410" s="240"/>
    </row>
    <row r="411" ht="15.75" customHeight="1">
      <c r="E411" s="240"/>
      <c r="F411" s="240"/>
    </row>
    <row r="412" ht="15.75" customHeight="1">
      <c r="E412" s="240"/>
      <c r="F412" s="240"/>
    </row>
    <row r="413" ht="15.75" customHeight="1">
      <c r="E413" s="240"/>
      <c r="F413" s="240"/>
    </row>
    <row r="414" ht="15.75" customHeight="1">
      <c r="E414" s="240"/>
      <c r="F414" s="240"/>
    </row>
    <row r="415" ht="15.75" customHeight="1">
      <c r="E415" s="240"/>
      <c r="F415" s="240"/>
    </row>
    <row r="416" ht="15.75" customHeight="1">
      <c r="E416" s="240"/>
      <c r="F416" s="240"/>
    </row>
    <row r="417" ht="15.75" customHeight="1">
      <c r="E417" s="240"/>
      <c r="F417" s="240"/>
    </row>
    <row r="418" ht="15.75" customHeight="1">
      <c r="E418" s="240"/>
      <c r="F418" s="240"/>
    </row>
    <row r="419" ht="15.75" customHeight="1">
      <c r="E419" s="240"/>
      <c r="F419" s="240"/>
    </row>
    <row r="420" ht="15.75" customHeight="1">
      <c r="E420" s="240"/>
      <c r="F420" s="240"/>
    </row>
    <row r="421" ht="15.75" customHeight="1">
      <c r="E421" s="240"/>
      <c r="F421" s="240"/>
    </row>
    <row r="422" ht="15.75" customHeight="1">
      <c r="E422" s="240"/>
      <c r="F422" s="240"/>
    </row>
    <row r="423" ht="15.75" customHeight="1">
      <c r="E423" s="240"/>
      <c r="F423" s="240"/>
    </row>
    <row r="424" ht="15.75" customHeight="1">
      <c r="E424" s="240"/>
      <c r="F424" s="240"/>
    </row>
    <row r="425" ht="15.75" customHeight="1">
      <c r="E425" s="240"/>
      <c r="F425" s="240"/>
    </row>
    <row r="426" ht="15.75" customHeight="1">
      <c r="E426" s="240"/>
      <c r="F426" s="240"/>
    </row>
    <row r="427" ht="15.75" customHeight="1">
      <c r="E427" s="240"/>
      <c r="F427" s="240"/>
    </row>
    <row r="428" ht="15.75" customHeight="1">
      <c r="E428" s="240"/>
      <c r="F428" s="240"/>
    </row>
    <row r="429" ht="15.75" customHeight="1">
      <c r="E429" s="240"/>
      <c r="F429" s="240"/>
    </row>
    <row r="430" ht="15.75" customHeight="1">
      <c r="E430" s="240"/>
      <c r="F430" s="240"/>
    </row>
    <row r="431" ht="15.75" customHeight="1">
      <c r="E431" s="240"/>
      <c r="F431" s="240"/>
    </row>
    <row r="432" ht="15.75" customHeight="1">
      <c r="E432" s="240"/>
      <c r="F432" s="240"/>
    </row>
    <row r="433" ht="15.75" customHeight="1">
      <c r="E433" s="240"/>
      <c r="F433" s="240"/>
    </row>
    <row r="434" ht="15.75" customHeight="1">
      <c r="E434" s="240"/>
      <c r="F434" s="240"/>
    </row>
    <row r="435" ht="15.75" customHeight="1">
      <c r="E435" s="240"/>
      <c r="F435" s="240"/>
    </row>
    <row r="436" ht="15.75" customHeight="1">
      <c r="E436" s="240"/>
      <c r="F436" s="240"/>
    </row>
    <row r="437" ht="15.75" customHeight="1">
      <c r="E437" s="240"/>
      <c r="F437" s="240"/>
    </row>
    <row r="438" ht="15.75" customHeight="1">
      <c r="E438" s="240"/>
      <c r="F438" s="240"/>
    </row>
    <row r="439" ht="15.75" customHeight="1">
      <c r="E439" s="240"/>
      <c r="F439" s="240"/>
    </row>
    <row r="440" ht="15.75" customHeight="1">
      <c r="E440" s="240"/>
      <c r="F440" s="240"/>
    </row>
    <row r="441" ht="15.75" customHeight="1">
      <c r="E441" s="240"/>
      <c r="F441" s="240"/>
    </row>
    <row r="442" ht="15.75" customHeight="1">
      <c r="E442" s="240"/>
      <c r="F442" s="240"/>
    </row>
    <row r="443" ht="15.75" customHeight="1">
      <c r="E443" s="240"/>
      <c r="F443" s="240"/>
    </row>
    <row r="444" ht="15.75" customHeight="1">
      <c r="E444" s="240"/>
      <c r="F444" s="240"/>
    </row>
    <row r="445" ht="15.75" customHeight="1">
      <c r="E445" s="240"/>
      <c r="F445" s="240"/>
    </row>
    <row r="446" ht="15.75" customHeight="1">
      <c r="E446" s="240"/>
      <c r="F446" s="240"/>
    </row>
    <row r="447" ht="15.75" customHeight="1">
      <c r="E447" s="240"/>
      <c r="F447" s="240"/>
    </row>
    <row r="448" ht="15.75" customHeight="1">
      <c r="E448" s="240"/>
      <c r="F448" s="240"/>
    </row>
    <row r="449" ht="15.75" customHeight="1">
      <c r="E449" s="240"/>
      <c r="F449" s="240"/>
    </row>
    <row r="450" ht="15.75" customHeight="1">
      <c r="E450" s="240"/>
      <c r="F450" s="240"/>
    </row>
    <row r="451" ht="15.75" customHeight="1">
      <c r="E451" s="240"/>
      <c r="F451" s="240"/>
    </row>
    <row r="452" ht="15.75" customHeight="1">
      <c r="E452" s="240"/>
      <c r="F452" s="240"/>
    </row>
    <row r="453" ht="15.75" customHeight="1">
      <c r="E453" s="240"/>
      <c r="F453" s="240"/>
    </row>
    <row r="454" ht="15.75" customHeight="1">
      <c r="E454" s="240"/>
      <c r="F454" s="240"/>
    </row>
    <row r="455" ht="15.75" customHeight="1">
      <c r="E455" s="240"/>
      <c r="F455" s="240"/>
    </row>
    <row r="456" ht="15.75" customHeight="1">
      <c r="E456" s="240"/>
      <c r="F456" s="240"/>
    </row>
    <row r="457" ht="15.75" customHeight="1">
      <c r="E457" s="240"/>
      <c r="F457" s="240"/>
    </row>
    <row r="458" ht="15.75" customHeight="1">
      <c r="E458" s="240"/>
      <c r="F458" s="240"/>
    </row>
    <row r="459" ht="15.75" customHeight="1">
      <c r="E459" s="240"/>
      <c r="F459" s="240"/>
    </row>
    <row r="460" ht="15.75" customHeight="1">
      <c r="E460" s="240"/>
      <c r="F460" s="240"/>
    </row>
    <row r="461" ht="15.75" customHeight="1">
      <c r="E461" s="240"/>
      <c r="F461" s="240"/>
    </row>
    <row r="462" ht="15.75" customHeight="1">
      <c r="E462" s="240"/>
      <c r="F462" s="240"/>
    </row>
    <row r="463" ht="15.75" customHeight="1">
      <c r="E463" s="240"/>
      <c r="F463" s="240"/>
    </row>
    <row r="464" ht="15.75" customHeight="1">
      <c r="E464" s="240"/>
      <c r="F464" s="240"/>
    </row>
    <row r="465" ht="15.75" customHeight="1">
      <c r="E465" s="240"/>
      <c r="F465" s="240"/>
    </row>
    <row r="466" ht="15.75" customHeight="1">
      <c r="E466" s="240"/>
      <c r="F466" s="240"/>
    </row>
    <row r="467" ht="15.75" customHeight="1">
      <c r="E467" s="240"/>
      <c r="F467" s="240"/>
    </row>
    <row r="468" ht="15.75" customHeight="1">
      <c r="E468" s="240"/>
      <c r="F468" s="240"/>
    </row>
    <row r="469" ht="15.75" customHeight="1">
      <c r="E469" s="240"/>
      <c r="F469" s="240"/>
    </row>
    <row r="470" ht="15.75" customHeight="1">
      <c r="E470" s="240"/>
      <c r="F470" s="240"/>
    </row>
    <row r="471" ht="15.75" customHeight="1">
      <c r="E471" s="240"/>
      <c r="F471" s="240"/>
    </row>
    <row r="472" ht="15.75" customHeight="1">
      <c r="E472" s="240"/>
      <c r="F472" s="240"/>
    </row>
    <row r="473" ht="15.75" customHeight="1">
      <c r="E473" s="240"/>
      <c r="F473" s="240"/>
    </row>
    <row r="474" ht="15.75" customHeight="1">
      <c r="E474" s="240"/>
      <c r="F474" s="240"/>
    </row>
    <row r="475" ht="15.75" customHeight="1">
      <c r="E475" s="240"/>
      <c r="F475" s="240"/>
    </row>
    <row r="476" ht="15.75" customHeight="1">
      <c r="E476" s="240"/>
      <c r="F476" s="240"/>
    </row>
    <row r="477" ht="15.75" customHeight="1">
      <c r="E477" s="240"/>
      <c r="F477" s="240"/>
    </row>
    <row r="478" ht="15.75" customHeight="1">
      <c r="E478" s="240"/>
      <c r="F478" s="240"/>
    </row>
    <row r="479" ht="15.75" customHeight="1">
      <c r="E479" s="240"/>
      <c r="F479" s="240"/>
    </row>
    <row r="480" ht="15.75" customHeight="1">
      <c r="E480" s="240"/>
      <c r="F480" s="240"/>
    </row>
    <row r="481" ht="15.75" customHeight="1">
      <c r="E481" s="240"/>
      <c r="F481" s="240"/>
    </row>
    <row r="482" ht="15.75" customHeight="1">
      <c r="E482" s="240"/>
      <c r="F482" s="240"/>
    </row>
    <row r="483" ht="15.75" customHeight="1">
      <c r="E483" s="240"/>
      <c r="F483" s="240"/>
    </row>
    <row r="484" ht="15.75" customHeight="1">
      <c r="E484" s="240"/>
      <c r="F484" s="240"/>
    </row>
    <row r="485" ht="15.75" customHeight="1">
      <c r="E485" s="240"/>
      <c r="F485" s="240"/>
    </row>
    <row r="486" ht="15.75" customHeight="1">
      <c r="E486" s="240"/>
      <c r="F486" s="240"/>
    </row>
    <row r="487" ht="15.75" customHeight="1">
      <c r="E487" s="240"/>
      <c r="F487" s="240"/>
    </row>
    <row r="488" ht="15.75" customHeight="1">
      <c r="E488" s="240"/>
      <c r="F488" s="240"/>
    </row>
    <row r="489" ht="15.75" customHeight="1">
      <c r="E489" s="240"/>
      <c r="F489" s="240"/>
    </row>
    <row r="490" ht="15.75" customHeight="1">
      <c r="E490" s="240"/>
      <c r="F490" s="240"/>
    </row>
    <row r="491" ht="15.75" customHeight="1">
      <c r="E491" s="240"/>
      <c r="F491" s="240"/>
    </row>
    <row r="492" ht="15.75" customHeight="1">
      <c r="E492" s="240"/>
      <c r="F492" s="240"/>
    </row>
    <row r="493" ht="15.75" customHeight="1">
      <c r="E493" s="240"/>
      <c r="F493" s="240"/>
    </row>
    <row r="494" ht="15.75" customHeight="1">
      <c r="E494" s="240"/>
      <c r="F494" s="240"/>
    </row>
    <row r="495" ht="15.75" customHeight="1">
      <c r="E495" s="240"/>
      <c r="F495" s="240"/>
    </row>
    <row r="496" ht="15.75" customHeight="1">
      <c r="E496" s="240"/>
      <c r="F496" s="240"/>
    </row>
    <row r="497" ht="15.75" customHeight="1">
      <c r="E497" s="240"/>
      <c r="F497" s="240"/>
    </row>
    <row r="498" ht="15.75" customHeight="1">
      <c r="E498" s="240"/>
      <c r="F498" s="240"/>
    </row>
    <row r="499" ht="15.75" customHeight="1">
      <c r="E499" s="240"/>
      <c r="F499" s="240"/>
    </row>
    <row r="500" ht="15.75" customHeight="1">
      <c r="E500" s="240"/>
      <c r="F500" s="240"/>
    </row>
    <row r="501" ht="15.75" customHeight="1">
      <c r="E501" s="240"/>
      <c r="F501" s="240"/>
    </row>
    <row r="502" ht="15.75" customHeight="1">
      <c r="E502" s="240"/>
      <c r="F502" s="240"/>
    </row>
    <row r="503" ht="15.75" customHeight="1">
      <c r="E503" s="240"/>
      <c r="F503" s="240"/>
    </row>
    <row r="504" ht="15.75" customHeight="1">
      <c r="E504" s="240"/>
      <c r="F504" s="240"/>
    </row>
    <row r="505" ht="15.75" customHeight="1">
      <c r="E505" s="240"/>
      <c r="F505" s="240"/>
    </row>
    <row r="506" ht="15.75" customHeight="1">
      <c r="E506" s="240"/>
      <c r="F506" s="240"/>
    </row>
    <row r="507" ht="15.75" customHeight="1">
      <c r="E507" s="240"/>
      <c r="F507" s="240"/>
    </row>
    <row r="508" ht="15.75" customHeight="1">
      <c r="E508" s="240"/>
      <c r="F508" s="240"/>
    </row>
    <row r="509" ht="15.75" customHeight="1">
      <c r="E509" s="240"/>
      <c r="F509" s="240"/>
    </row>
    <row r="510" ht="15.75" customHeight="1">
      <c r="E510" s="240"/>
      <c r="F510" s="240"/>
    </row>
    <row r="511" ht="15.75" customHeight="1">
      <c r="E511" s="240"/>
      <c r="F511" s="240"/>
    </row>
    <row r="512" ht="15.75" customHeight="1">
      <c r="E512" s="240"/>
      <c r="F512" s="240"/>
    </row>
    <row r="513" ht="15.75" customHeight="1">
      <c r="E513" s="240"/>
      <c r="F513" s="240"/>
    </row>
    <row r="514" ht="15.75" customHeight="1">
      <c r="E514" s="240"/>
      <c r="F514" s="240"/>
    </row>
    <row r="515" ht="15.75" customHeight="1">
      <c r="E515" s="240"/>
      <c r="F515" s="240"/>
    </row>
    <row r="516" ht="15.75" customHeight="1">
      <c r="E516" s="240"/>
      <c r="F516" s="240"/>
    </row>
    <row r="517" ht="15.75" customHeight="1">
      <c r="E517" s="240"/>
      <c r="F517" s="240"/>
    </row>
    <row r="518" ht="15.75" customHeight="1">
      <c r="E518" s="240"/>
      <c r="F518" s="240"/>
    </row>
    <row r="519" ht="15.75" customHeight="1">
      <c r="E519" s="240"/>
      <c r="F519" s="240"/>
    </row>
    <row r="520" ht="15.75" customHeight="1">
      <c r="E520" s="240"/>
      <c r="F520" s="240"/>
    </row>
    <row r="521" ht="15.75" customHeight="1">
      <c r="E521" s="240"/>
      <c r="F521" s="240"/>
    </row>
    <row r="522" ht="15.75" customHeight="1">
      <c r="E522" s="240"/>
      <c r="F522" s="240"/>
    </row>
    <row r="523" ht="15.75" customHeight="1">
      <c r="E523" s="240"/>
      <c r="F523" s="240"/>
    </row>
    <row r="524" ht="15.75" customHeight="1">
      <c r="E524" s="240"/>
      <c r="F524" s="240"/>
    </row>
    <row r="525" ht="15.75" customHeight="1">
      <c r="E525" s="240"/>
      <c r="F525" s="240"/>
    </row>
    <row r="526" ht="15.75" customHeight="1">
      <c r="E526" s="240"/>
      <c r="F526" s="240"/>
    </row>
    <row r="527" ht="15.75" customHeight="1">
      <c r="E527" s="240"/>
      <c r="F527" s="240"/>
    </row>
    <row r="528" ht="15.75" customHeight="1">
      <c r="E528" s="240"/>
      <c r="F528" s="240"/>
    </row>
    <row r="529" ht="15.75" customHeight="1">
      <c r="E529" s="240"/>
      <c r="F529" s="240"/>
    </row>
    <row r="530" ht="15.75" customHeight="1">
      <c r="E530" s="240"/>
      <c r="F530" s="240"/>
    </row>
    <row r="531" ht="15.75" customHeight="1">
      <c r="E531" s="240"/>
      <c r="F531" s="240"/>
    </row>
    <row r="532" ht="15.75" customHeight="1">
      <c r="E532" s="240"/>
      <c r="F532" s="240"/>
    </row>
    <row r="533" ht="15.75" customHeight="1">
      <c r="E533" s="240"/>
      <c r="F533" s="240"/>
    </row>
    <row r="534" ht="15.75" customHeight="1">
      <c r="E534" s="240"/>
      <c r="F534" s="240"/>
    </row>
    <row r="535" ht="15.75" customHeight="1">
      <c r="E535" s="240"/>
      <c r="F535" s="240"/>
    </row>
    <row r="536" ht="15.75" customHeight="1">
      <c r="E536" s="240"/>
      <c r="F536" s="240"/>
    </row>
    <row r="537" ht="15.75" customHeight="1">
      <c r="E537" s="240"/>
      <c r="F537" s="240"/>
    </row>
    <row r="538" ht="15.75" customHeight="1">
      <c r="E538" s="240"/>
      <c r="F538" s="240"/>
    </row>
    <row r="539" ht="15.75" customHeight="1">
      <c r="E539" s="240"/>
      <c r="F539" s="240"/>
    </row>
    <row r="540" ht="15.75" customHeight="1">
      <c r="E540" s="240"/>
      <c r="F540" s="240"/>
    </row>
    <row r="541" ht="15.75" customHeight="1">
      <c r="E541" s="240"/>
      <c r="F541" s="240"/>
    </row>
    <row r="542" ht="15.75" customHeight="1">
      <c r="E542" s="240"/>
      <c r="F542" s="240"/>
    </row>
    <row r="543" ht="15.75" customHeight="1">
      <c r="E543" s="240"/>
      <c r="F543" s="240"/>
    </row>
    <row r="544" ht="15.75" customHeight="1">
      <c r="E544" s="240"/>
      <c r="F544" s="240"/>
    </row>
    <row r="545" ht="15.75" customHeight="1">
      <c r="E545" s="240"/>
      <c r="F545" s="240"/>
    </row>
    <row r="546" ht="15.75" customHeight="1">
      <c r="E546" s="240"/>
      <c r="F546" s="240"/>
    </row>
    <row r="547" ht="15.75" customHeight="1">
      <c r="E547" s="240"/>
      <c r="F547" s="240"/>
    </row>
    <row r="548" ht="15.75" customHeight="1">
      <c r="E548" s="240"/>
      <c r="F548" s="240"/>
    </row>
    <row r="549" ht="15.75" customHeight="1">
      <c r="E549" s="240"/>
      <c r="F549" s="240"/>
    </row>
    <row r="550" ht="15.75" customHeight="1">
      <c r="E550" s="240"/>
      <c r="F550" s="240"/>
    </row>
    <row r="551" ht="15.75" customHeight="1">
      <c r="E551" s="240"/>
      <c r="F551" s="240"/>
    </row>
    <row r="552" ht="15.75" customHeight="1">
      <c r="E552" s="240"/>
      <c r="F552" s="240"/>
    </row>
    <row r="553" ht="15.75" customHeight="1">
      <c r="E553" s="240"/>
      <c r="F553" s="240"/>
    </row>
    <row r="554" ht="15.75" customHeight="1">
      <c r="E554" s="240"/>
      <c r="F554" s="240"/>
    </row>
    <row r="555" ht="15.75" customHeight="1">
      <c r="E555" s="240"/>
      <c r="F555" s="240"/>
    </row>
    <row r="556" ht="15.75" customHeight="1">
      <c r="E556" s="240"/>
      <c r="F556" s="240"/>
    </row>
    <row r="557" ht="15.75" customHeight="1">
      <c r="E557" s="240"/>
      <c r="F557" s="240"/>
    </row>
    <row r="558" ht="15.75" customHeight="1">
      <c r="E558" s="240"/>
      <c r="F558" s="240"/>
    </row>
    <row r="559" ht="15.75" customHeight="1">
      <c r="E559" s="240"/>
      <c r="F559" s="240"/>
    </row>
    <row r="560" ht="15.75" customHeight="1">
      <c r="E560" s="240"/>
      <c r="F560" s="240"/>
    </row>
    <row r="561" ht="15.75" customHeight="1">
      <c r="E561" s="240"/>
      <c r="F561" s="240"/>
    </row>
    <row r="562" ht="15.75" customHeight="1">
      <c r="E562" s="240"/>
      <c r="F562" s="240"/>
    </row>
    <row r="563" ht="15.75" customHeight="1">
      <c r="E563" s="240"/>
      <c r="F563" s="240"/>
    </row>
    <row r="564" ht="15.75" customHeight="1">
      <c r="E564" s="240"/>
      <c r="F564" s="240"/>
    </row>
    <row r="565" ht="15.75" customHeight="1">
      <c r="E565" s="240"/>
      <c r="F565" s="240"/>
    </row>
    <row r="566" ht="15.75" customHeight="1">
      <c r="E566" s="240"/>
      <c r="F566" s="240"/>
    </row>
    <row r="567" ht="15.75" customHeight="1">
      <c r="E567" s="240"/>
      <c r="F567" s="240"/>
    </row>
    <row r="568" ht="15.75" customHeight="1">
      <c r="E568" s="240"/>
      <c r="F568" s="240"/>
    </row>
    <row r="569" ht="15.75" customHeight="1">
      <c r="E569" s="240"/>
      <c r="F569" s="240"/>
    </row>
    <row r="570" ht="15.75" customHeight="1">
      <c r="E570" s="240"/>
      <c r="F570" s="240"/>
    </row>
    <row r="571" ht="15.75" customHeight="1">
      <c r="E571" s="240"/>
      <c r="F571" s="240"/>
    </row>
    <row r="572" ht="15.75" customHeight="1">
      <c r="E572" s="240"/>
      <c r="F572" s="240"/>
    </row>
    <row r="573" ht="15.75" customHeight="1">
      <c r="E573" s="240"/>
      <c r="F573" s="240"/>
    </row>
    <row r="574" ht="15.75" customHeight="1">
      <c r="E574" s="240"/>
      <c r="F574" s="240"/>
    </row>
    <row r="575" ht="15.75" customHeight="1">
      <c r="E575" s="240"/>
      <c r="F575" s="240"/>
    </row>
    <row r="576" ht="15.75" customHeight="1">
      <c r="E576" s="240"/>
      <c r="F576" s="240"/>
    </row>
    <row r="577" ht="15.75" customHeight="1">
      <c r="E577" s="240"/>
      <c r="F577" s="240"/>
    </row>
    <row r="578" ht="15.75" customHeight="1">
      <c r="E578" s="240"/>
      <c r="F578" s="240"/>
    </row>
    <row r="579" ht="15.75" customHeight="1">
      <c r="E579" s="240"/>
      <c r="F579" s="240"/>
    </row>
    <row r="580" ht="15.75" customHeight="1">
      <c r="E580" s="240"/>
      <c r="F580" s="240"/>
    </row>
    <row r="581" ht="15.75" customHeight="1">
      <c r="E581" s="240"/>
      <c r="F581" s="240"/>
    </row>
    <row r="582" ht="15.75" customHeight="1">
      <c r="E582" s="240"/>
      <c r="F582" s="240"/>
    </row>
    <row r="583" ht="15.75" customHeight="1">
      <c r="E583" s="240"/>
      <c r="F583" s="240"/>
    </row>
    <row r="584" ht="15.75" customHeight="1">
      <c r="E584" s="240"/>
      <c r="F584" s="240"/>
    </row>
    <row r="585" ht="15.75" customHeight="1">
      <c r="E585" s="240"/>
      <c r="F585" s="240"/>
    </row>
    <row r="586" ht="15.75" customHeight="1">
      <c r="E586" s="240"/>
      <c r="F586" s="240"/>
    </row>
    <row r="587" ht="15.75" customHeight="1">
      <c r="E587" s="240"/>
      <c r="F587" s="240"/>
    </row>
    <row r="588" ht="15.75" customHeight="1">
      <c r="E588" s="240"/>
      <c r="F588" s="240"/>
    </row>
    <row r="589" ht="15.75" customHeight="1">
      <c r="E589" s="240"/>
      <c r="F589" s="240"/>
    </row>
    <row r="590" ht="15.75" customHeight="1">
      <c r="E590" s="240"/>
      <c r="F590" s="240"/>
    </row>
    <row r="591" ht="15.75" customHeight="1">
      <c r="E591" s="240"/>
      <c r="F591" s="240"/>
    </row>
    <row r="592" ht="15.75" customHeight="1">
      <c r="E592" s="240"/>
      <c r="F592" s="240"/>
    </row>
    <row r="593" ht="15.75" customHeight="1">
      <c r="E593" s="240"/>
      <c r="F593" s="240"/>
    </row>
    <row r="594" ht="15.75" customHeight="1">
      <c r="E594" s="240"/>
      <c r="F594" s="240"/>
    </row>
    <row r="595" ht="15.75" customHeight="1">
      <c r="E595" s="240"/>
      <c r="F595" s="240"/>
    </row>
    <row r="596" ht="15.75" customHeight="1">
      <c r="E596" s="240"/>
      <c r="F596" s="240"/>
    </row>
    <row r="597" ht="15.75" customHeight="1">
      <c r="E597" s="240"/>
      <c r="F597" s="240"/>
    </row>
    <row r="598" ht="15.75" customHeight="1">
      <c r="E598" s="240"/>
      <c r="F598" s="240"/>
    </row>
    <row r="599" ht="15.75" customHeight="1">
      <c r="E599" s="240"/>
      <c r="F599" s="240"/>
    </row>
    <row r="600" ht="15.75" customHeight="1">
      <c r="E600" s="240"/>
      <c r="F600" s="240"/>
    </row>
    <row r="601" ht="15.75" customHeight="1">
      <c r="E601" s="240"/>
      <c r="F601" s="240"/>
    </row>
    <row r="602" ht="15.75" customHeight="1">
      <c r="E602" s="240"/>
      <c r="F602" s="240"/>
    </row>
    <row r="603" ht="15.75" customHeight="1">
      <c r="E603" s="240"/>
      <c r="F603" s="240"/>
    </row>
    <row r="604" ht="15.75" customHeight="1">
      <c r="E604" s="240"/>
      <c r="F604" s="240"/>
    </row>
    <row r="605" ht="15.75" customHeight="1">
      <c r="E605" s="240"/>
      <c r="F605" s="240"/>
    </row>
    <row r="606" ht="15.75" customHeight="1">
      <c r="E606" s="240"/>
      <c r="F606" s="240"/>
    </row>
    <row r="607" ht="15.75" customHeight="1">
      <c r="E607" s="240"/>
      <c r="F607" s="240"/>
    </row>
    <row r="608" ht="15.75" customHeight="1">
      <c r="E608" s="240"/>
      <c r="F608" s="240"/>
    </row>
    <row r="609" ht="15.75" customHeight="1">
      <c r="E609" s="240"/>
      <c r="F609" s="240"/>
    </row>
    <row r="610" ht="15.75" customHeight="1">
      <c r="E610" s="240"/>
      <c r="F610" s="240"/>
    </row>
    <row r="611" ht="15.75" customHeight="1">
      <c r="E611" s="240"/>
      <c r="F611" s="240"/>
    </row>
    <row r="612" ht="15.75" customHeight="1">
      <c r="E612" s="240"/>
      <c r="F612" s="240"/>
    </row>
    <row r="613" ht="15.75" customHeight="1">
      <c r="E613" s="240"/>
      <c r="F613" s="240"/>
    </row>
    <row r="614" ht="15.75" customHeight="1">
      <c r="E614" s="240"/>
      <c r="F614" s="240"/>
    </row>
    <row r="615" ht="15.75" customHeight="1">
      <c r="E615" s="240"/>
      <c r="F615" s="240"/>
    </row>
    <row r="616" ht="15.75" customHeight="1">
      <c r="E616" s="240"/>
      <c r="F616" s="240"/>
    </row>
    <row r="617" ht="15.75" customHeight="1">
      <c r="E617" s="240"/>
      <c r="F617" s="240"/>
    </row>
    <row r="618" ht="15.75" customHeight="1">
      <c r="E618" s="240"/>
      <c r="F618" s="240"/>
    </row>
    <row r="619" ht="15.75" customHeight="1">
      <c r="E619" s="240"/>
      <c r="F619" s="240"/>
    </row>
    <row r="620" ht="15.75" customHeight="1">
      <c r="E620" s="240"/>
      <c r="F620" s="240"/>
    </row>
    <row r="621" ht="15.75" customHeight="1">
      <c r="E621" s="240"/>
      <c r="F621" s="240"/>
    </row>
    <row r="622" ht="15.75" customHeight="1">
      <c r="E622" s="240"/>
      <c r="F622" s="240"/>
    </row>
    <row r="623" ht="15.75" customHeight="1">
      <c r="E623" s="240"/>
      <c r="F623" s="240"/>
    </row>
    <row r="624" ht="15.75" customHeight="1">
      <c r="E624" s="240"/>
      <c r="F624" s="240"/>
    </row>
    <row r="625" ht="15.75" customHeight="1">
      <c r="E625" s="240"/>
      <c r="F625" s="240"/>
    </row>
    <row r="626" ht="15.75" customHeight="1">
      <c r="E626" s="240"/>
      <c r="F626" s="240"/>
    </row>
    <row r="627" ht="15.75" customHeight="1">
      <c r="E627" s="240"/>
      <c r="F627" s="240"/>
    </row>
    <row r="628" ht="15.75" customHeight="1">
      <c r="E628" s="240"/>
      <c r="F628" s="240"/>
    </row>
    <row r="629" ht="15.75" customHeight="1">
      <c r="E629" s="240"/>
      <c r="F629" s="240"/>
    </row>
    <row r="630" ht="15.75" customHeight="1">
      <c r="E630" s="240"/>
      <c r="F630" s="240"/>
    </row>
    <row r="631" ht="15.75" customHeight="1">
      <c r="E631" s="240"/>
      <c r="F631" s="240"/>
    </row>
    <row r="632" ht="15.75" customHeight="1">
      <c r="E632" s="240"/>
      <c r="F632" s="240"/>
    </row>
    <row r="633" ht="15.75" customHeight="1">
      <c r="E633" s="240"/>
      <c r="F633" s="240"/>
    </row>
    <row r="634" ht="15.75" customHeight="1">
      <c r="E634" s="240"/>
      <c r="F634" s="240"/>
    </row>
    <row r="635" ht="15.75" customHeight="1">
      <c r="E635" s="240"/>
      <c r="F635" s="240"/>
    </row>
    <row r="636" ht="15.75" customHeight="1">
      <c r="E636" s="240"/>
      <c r="F636" s="240"/>
    </row>
    <row r="637" ht="15.75" customHeight="1">
      <c r="E637" s="240"/>
      <c r="F637" s="240"/>
    </row>
    <row r="638" ht="15.75" customHeight="1">
      <c r="E638" s="240"/>
      <c r="F638" s="240"/>
    </row>
    <row r="639" ht="15.75" customHeight="1">
      <c r="E639" s="240"/>
      <c r="F639" s="240"/>
    </row>
    <row r="640" ht="15.75" customHeight="1">
      <c r="E640" s="240"/>
      <c r="F640" s="240"/>
    </row>
    <row r="641" ht="15.75" customHeight="1">
      <c r="E641" s="240"/>
      <c r="F641" s="240"/>
    </row>
    <row r="642" ht="15.75" customHeight="1">
      <c r="E642" s="240"/>
      <c r="F642" s="240"/>
    </row>
    <row r="643" ht="15.75" customHeight="1">
      <c r="E643" s="240"/>
      <c r="F643" s="240"/>
    </row>
    <row r="644" ht="15.75" customHeight="1">
      <c r="E644" s="240"/>
      <c r="F644" s="240"/>
    </row>
    <row r="645" ht="15.75" customHeight="1">
      <c r="E645" s="240"/>
      <c r="F645" s="240"/>
    </row>
    <row r="646" ht="15.75" customHeight="1">
      <c r="E646" s="240"/>
      <c r="F646" s="240"/>
    </row>
    <row r="647" ht="15.75" customHeight="1">
      <c r="E647" s="240"/>
      <c r="F647" s="240"/>
    </row>
    <row r="648" ht="15.75" customHeight="1">
      <c r="E648" s="240"/>
      <c r="F648" s="240"/>
    </row>
    <row r="649" ht="15.75" customHeight="1">
      <c r="E649" s="240"/>
      <c r="F649" s="240"/>
    </row>
    <row r="650" ht="15.75" customHeight="1">
      <c r="E650" s="240"/>
      <c r="F650" s="240"/>
    </row>
    <row r="651" ht="15.75" customHeight="1">
      <c r="E651" s="240"/>
      <c r="F651" s="240"/>
    </row>
    <row r="652" ht="15.75" customHeight="1">
      <c r="E652" s="240"/>
      <c r="F652" s="240"/>
    </row>
    <row r="653" ht="15.75" customHeight="1">
      <c r="E653" s="240"/>
      <c r="F653" s="240"/>
    </row>
    <row r="654" ht="15.75" customHeight="1">
      <c r="E654" s="240"/>
      <c r="F654" s="240"/>
    </row>
    <row r="655" ht="15.75" customHeight="1">
      <c r="E655" s="240"/>
      <c r="F655" s="240"/>
    </row>
    <row r="656" ht="15.75" customHeight="1">
      <c r="E656" s="240"/>
      <c r="F656" s="240"/>
    </row>
    <row r="657" ht="15.75" customHeight="1">
      <c r="E657" s="240"/>
      <c r="F657" s="240"/>
    </row>
    <row r="658" ht="15.75" customHeight="1">
      <c r="E658" s="240"/>
      <c r="F658" s="240"/>
    </row>
    <row r="659" ht="15.75" customHeight="1">
      <c r="E659" s="240"/>
      <c r="F659" s="240"/>
    </row>
    <row r="660" ht="15.75" customHeight="1">
      <c r="E660" s="240"/>
      <c r="F660" s="240"/>
    </row>
    <row r="661" ht="15.75" customHeight="1">
      <c r="E661" s="240"/>
      <c r="F661" s="240"/>
    </row>
    <row r="662" ht="15.75" customHeight="1">
      <c r="E662" s="240"/>
      <c r="F662" s="240"/>
    </row>
    <row r="663" ht="15.75" customHeight="1">
      <c r="E663" s="240"/>
      <c r="F663" s="240"/>
    </row>
    <row r="664" ht="15.75" customHeight="1">
      <c r="E664" s="240"/>
      <c r="F664" s="240"/>
    </row>
    <row r="665" ht="15.75" customHeight="1">
      <c r="E665" s="240"/>
      <c r="F665" s="240"/>
    </row>
    <row r="666" ht="15.75" customHeight="1">
      <c r="E666" s="240"/>
      <c r="F666" s="240"/>
    </row>
    <row r="667" ht="15.75" customHeight="1">
      <c r="E667" s="240"/>
      <c r="F667" s="240"/>
    </row>
    <row r="668" ht="15.75" customHeight="1">
      <c r="E668" s="240"/>
      <c r="F668" s="240"/>
    </row>
    <row r="669" ht="15.75" customHeight="1">
      <c r="E669" s="240"/>
      <c r="F669" s="240"/>
    </row>
    <row r="670" ht="15.75" customHeight="1">
      <c r="E670" s="240"/>
      <c r="F670" s="240"/>
    </row>
    <row r="671" ht="15.75" customHeight="1">
      <c r="E671" s="240"/>
      <c r="F671" s="240"/>
    </row>
    <row r="672" ht="15.75" customHeight="1">
      <c r="E672" s="240"/>
      <c r="F672" s="240"/>
    </row>
    <row r="673" ht="15.75" customHeight="1">
      <c r="E673" s="240"/>
      <c r="F673" s="240"/>
    </row>
    <row r="674" ht="15.75" customHeight="1">
      <c r="E674" s="240"/>
      <c r="F674" s="240"/>
    </row>
    <row r="675" ht="15.75" customHeight="1">
      <c r="E675" s="240"/>
      <c r="F675" s="240"/>
    </row>
    <row r="676" ht="15.75" customHeight="1">
      <c r="E676" s="240"/>
      <c r="F676" s="240"/>
    </row>
    <row r="677" ht="15.75" customHeight="1">
      <c r="E677" s="240"/>
      <c r="F677" s="240"/>
    </row>
    <row r="678" ht="15.75" customHeight="1">
      <c r="E678" s="240"/>
      <c r="F678" s="240"/>
    </row>
    <row r="679" ht="15.75" customHeight="1">
      <c r="E679" s="240"/>
      <c r="F679" s="240"/>
    </row>
    <row r="680" ht="15.75" customHeight="1">
      <c r="E680" s="240"/>
      <c r="F680" s="240"/>
    </row>
    <row r="681" ht="15.75" customHeight="1">
      <c r="E681" s="240"/>
      <c r="F681" s="240"/>
    </row>
    <row r="682" ht="15.75" customHeight="1">
      <c r="E682" s="240"/>
      <c r="F682" s="240"/>
    </row>
    <row r="683" ht="15.75" customHeight="1">
      <c r="E683" s="240"/>
      <c r="F683" s="240"/>
    </row>
    <row r="684" ht="15.75" customHeight="1">
      <c r="E684" s="240"/>
      <c r="F684" s="240"/>
    </row>
    <row r="685" ht="15.75" customHeight="1">
      <c r="E685" s="240"/>
      <c r="F685" s="240"/>
    </row>
    <row r="686" ht="15.75" customHeight="1">
      <c r="E686" s="240"/>
      <c r="F686" s="240"/>
    </row>
    <row r="687" ht="15.75" customHeight="1">
      <c r="E687" s="240"/>
      <c r="F687" s="240"/>
    </row>
    <row r="688" ht="15.75" customHeight="1">
      <c r="E688" s="240"/>
      <c r="F688" s="240"/>
    </row>
    <row r="689" ht="15.75" customHeight="1">
      <c r="E689" s="240"/>
      <c r="F689" s="240"/>
    </row>
    <row r="690" ht="15.75" customHeight="1">
      <c r="E690" s="240"/>
      <c r="F690" s="240"/>
    </row>
    <row r="691" ht="15.75" customHeight="1">
      <c r="E691" s="240"/>
      <c r="F691" s="240"/>
    </row>
    <row r="692" ht="15.75" customHeight="1">
      <c r="E692" s="240"/>
      <c r="F692" s="240"/>
    </row>
    <row r="693" ht="15.75" customHeight="1">
      <c r="E693" s="240"/>
      <c r="F693" s="240"/>
    </row>
    <row r="694" ht="15.75" customHeight="1">
      <c r="E694" s="240"/>
      <c r="F694" s="240"/>
    </row>
    <row r="695" ht="15.75" customHeight="1">
      <c r="E695" s="240"/>
      <c r="F695" s="240"/>
    </row>
    <row r="696" ht="15.75" customHeight="1">
      <c r="E696" s="240"/>
      <c r="F696" s="240"/>
    </row>
    <row r="697" ht="15.75" customHeight="1">
      <c r="E697" s="240"/>
      <c r="F697" s="240"/>
    </row>
    <row r="698" ht="15.75" customHeight="1">
      <c r="E698" s="240"/>
      <c r="F698" s="240"/>
    </row>
    <row r="699" ht="15.75" customHeight="1">
      <c r="E699" s="240"/>
      <c r="F699" s="240"/>
    </row>
    <row r="700" ht="15.75" customHeight="1">
      <c r="E700" s="240"/>
      <c r="F700" s="240"/>
    </row>
    <row r="701" ht="15.75" customHeight="1">
      <c r="E701" s="240"/>
      <c r="F701" s="240"/>
    </row>
    <row r="702" ht="15.75" customHeight="1">
      <c r="E702" s="240"/>
      <c r="F702" s="240"/>
    </row>
    <row r="703" ht="15.75" customHeight="1">
      <c r="E703" s="240"/>
      <c r="F703" s="240"/>
    </row>
    <row r="704" ht="15.75" customHeight="1">
      <c r="E704" s="240"/>
      <c r="F704" s="240"/>
    </row>
    <row r="705" ht="15.75" customHeight="1">
      <c r="E705" s="240"/>
      <c r="F705" s="240"/>
    </row>
    <row r="706" ht="15.75" customHeight="1">
      <c r="E706" s="240"/>
      <c r="F706" s="240"/>
    </row>
    <row r="707" ht="15.75" customHeight="1">
      <c r="E707" s="240"/>
      <c r="F707" s="240"/>
    </row>
    <row r="708" ht="15.75" customHeight="1">
      <c r="E708" s="240"/>
      <c r="F708" s="240"/>
    </row>
    <row r="709" ht="15.75" customHeight="1">
      <c r="E709" s="240"/>
      <c r="F709" s="240"/>
    </row>
    <row r="710" ht="15.75" customHeight="1">
      <c r="E710" s="240"/>
      <c r="F710" s="240"/>
    </row>
    <row r="711" ht="15.75" customHeight="1">
      <c r="E711" s="240"/>
      <c r="F711" s="240"/>
    </row>
    <row r="712" ht="15.75" customHeight="1">
      <c r="E712" s="240"/>
      <c r="F712" s="240"/>
    </row>
    <row r="713" ht="15.75" customHeight="1">
      <c r="E713" s="240"/>
      <c r="F713" s="240"/>
    </row>
    <row r="714" ht="15.75" customHeight="1">
      <c r="E714" s="240"/>
      <c r="F714" s="240"/>
    </row>
    <row r="715" ht="15.75" customHeight="1">
      <c r="E715" s="240"/>
      <c r="F715" s="240"/>
    </row>
    <row r="716" ht="15.75" customHeight="1">
      <c r="E716" s="240"/>
      <c r="F716" s="240"/>
    </row>
    <row r="717" ht="15.75" customHeight="1">
      <c r="E717" s="240"/>
      <c r="F717" s="240"/>
    </row>
    <row r="718" ht="15.75" customHeight="1">
      <c r="E718" s="240"/>
      <c r="F718" s="240"/>
    </row>
    <row r="719" ht="15.75" customHeight="1">
      <c r="E719" s="240"/>
      <c r="F719" s="240"/>
    </row>
    <row r="720" ht="15.75" customHeight="1">
      <c r="E720" s="240"/>
      <c r="F720" s="240"/>
    </row>
    <row r="721" ht="15.75" customHeight="1">
      <c r="E721" s="240"/>
      <c r="F721" s="240"/>
    </row>
    <row r="722" ht="15.75" customHeight="1">
      <c r="E722" s="240"/>
      <c r="F722" s="240"/>
    </row>
    <row r="723" ht="15.75" customHeight="1">
      <c r="E723" s="240"/>
      <c r="F723" s="240"/>
    </row>
    <row r="724" ht="15.75" customHeight="1">
      <c r="E724" s="240"/>
      <c r="F724" s="240"/>
    </row>
    <row r="725" ht="15.75" customHeight="1">
      <c r="E725" s="240"/>
      <c r="F725" s="240"/>
    </row>
    <row r="726" ht="15.75" customHeight="1">
      <c r="E726" s="240"/>
      <c r="F726" s="240"/>
    </row>
    <row r="727" ht="15.75" customHeight="1">
      <c r="E727" s="240"/>
      <c r="F727" s="240"/>
    </row>
    <row r="728" ht="15.75" customHeight="1">
      <c r="E728" s="240"/>
      <c r="F728" s="240"/>
    </row>
    <row r="729" ht="15.75" customHeight="1">
      <c r="E729" s="240"/>
      <c r="F729" s="240"/>
    </row>
    <row r="730" ht="15.75" customHeight="1">
      <c r="E730" s="240"/>
      <c r="F730" s="240"/>
    </row>
    <row r="731" ht="15.75" customHeight="1">
      <c r="E731" s="240"/>
      <c r="F731" s="240"/>
    </row>
    <row r="732" ht="15.75" customHeight="1">
      <c r="E732" s="240"/>
      <c r="F732" s="240"/>
    </row>
    <row r="733" ht="15.75" customHeight="1">
      <c r="E733" s="240"/>
      <c r="F733" s="240"/>
    </row>
    <row r="734" ht="15.75" customHeight="1">
      <c r="E734" s="240"/>
      <c r="F734" s="240"/>
    </row>
    <row r="735" ht="15.75" customHeight="1">
      <c r="E735" s="240"/>
      <c r="F735" s="240"/>
    </row>
    <row r="736" ht="15.75" customHeight="1">
      <c r="E736" s="240"/>
      <c r="F736" s="240"/>
    </row>
    <row r="737" ht="15.75" customHeight="1">
      <c r="E737" s="240"/>
      <c r="F737" s="240"/>
    </row>
    <row r="738" ht="15.75" customHeight="1">
      <c r="E738" s="240"/>
      <c r="F738" s="240"/>
    </row>
    <row r="739" ht="15.75" customHeight="1">
      <c r="E739" s="240"/>
      <c r="F739" s="240"/>
    </row>
    <row r="740" ht="15.75" customHeight="1">
      <c r="E740" s="240"/>
      <c r="F740" s="240"/>
    </row>
    <row r="741" ht="15.75" customHeight="1">
      <c r="E741" s="240"/>
      <c r="F741" s="240"/>
    </row>
    <row r="742" ht="15.75" customHeight="1">
      <c r="E742" s="240"/>
      <c r="F742" s="240"/>
    </row>
    <row r="743" ht="15.75" customHeight="1">
      <c r="E743" s="240"/>
      <c r="F743" s="240"/>
    </row>
    <row r="744" ht="15.75" customHeight="1">
      <c r="E744" s="240"/>
      <c r="F744" s="240"/>
    </row>
    <row r="745" ht="15.75" customHeight="1">
      <c r="E745" s="240"/>
      <c r="F745" s="240"/>
    </row>
    <row r="746" ht="15.75" customHeight="1">
      <c r="E746" s="240"/>
      <c r="F746" s="240"/>
    </row>
    <row r="747" ht="15.75" customHeight="1">
      <c r="E747" s="240"/>
      <c r="F747" s="240"/>
    </row>
    <row r="748" ht="15.75" customHeight="1">
      <c r="E748" s="240"/>
      <c r="F748" s="240"/>
    </row>
    <row r="749" ht="15.75" customHeight="1">
      <c r="E749" s="240"/>
      <c r="F749" s="240"/>
    </row>
    <row r="750" ht="15.75" customHeight="1">
      <c r="E750" s="240"/>
      <c r="F750" s="240"/>
    </row>
    <row r="751" ht="15.75" customHeight="1">
      <c r="E751" s="240"/>
      <c r="F751" s="240"/>
    </row>
    <row r="752" ht="15.75" customHeight="1">
      <c r="E752" s="240"/>
      <c r="F752" s="240"/>
    </row>
    <row r="753" ht="15.75" customHeight="1">
      <c r="E753" s="240"/>
      <c r="F753" s="240"/>
    </row>
    <row r="754" ht="15.75" customHeight="1">
      <c r="E754" s="240"/>
      <c r="F754" s="240"/>
    </row>
    <row r="755" ht="15.75" customHeight="1">
      <c r="E755" s="240"/>
      <c r="F755" s="240"/>
    </row>
    <row r="756" ht="15.75" customHeight="1">
      <c r="E756" s="240"/>
      <c r="F756" s="240"/>
    </row>
    <row r="757" ht="15.75" customHeight="1">
      <c r="E757" s="240"/>
      <c r="F757" s="240"/>
    </row>
    <row r="758" ht="15.75" customHeight="1">
      <c r="E758" s="240"/>
      <c r="F758" s="240"/>
    </row>
    <row r="759" ht="15.75" customHeight="1">
      <c r="E759" s="240"/>
      <c r="F759" s="240"/>
    </row>
    <row r="760" ht="15.75" customHeight="1">
      <c r="E760" s="240"/>
      <c r="F760" s="240"/>
    </row>
    <row r="761" ht="15.75" customHeight="1">
      <c r="E761" s="240"/>
      <c r="F761" s="240"/>
    </row>
    <row r="762" ht="15.75" customHeight="1">
      <c r="E762" s="240"/>
      <c r="F762" s="240"/>
    </row>
    <row r="763" ht="15.75" customHeight="1">
      <c r="E763" s="240"/>
      <c r="F763" s="240"/>
    </row>
    <row r="764" ht="15.75" customHeight="1">
      <c r="E764" s="240"/>
      <c r="F764" s="240"/>
    </row>
    <row r="765" ht="15.75" customHeight="1">
      <c r="E765" s="240"/>
      <c r="F765" s="240"/>
    </row>
    <row r="766" ht="15.75" customHeight="1">
      <c r="E766" s="240"/>
      <c r="F766" s="240"/>
    </row>
    <row r="767" ht="15.75" customHeight="1">
      <c r="E767" s="240"/>
      <c r="F767" s="240"/>
    </row>
    <row r="768" ht="15.75" customHeight="1">
      <c r="E768" s="240"/>
      <c r="F768" s="240"/>
    </row>
    <row r="769" ht="15.75" customHeight="1">
      <c r="E769" s="240"/>
      <c r="F769" s="240"/>
    </row>
    <row r="770" ht="15.75" customHeight="1">
      <c r="E770" s="240"/>
      <c r="F770" s="240"/>
    </row>
    <row r="771" ht="15.75" customHeight="1">
      <c r="E771" s="240"/>
      <c r="F771" s="240"/>
    </row>
    <row r="772" ht="15.75" customHeight="1">
      <c r="E772" s="240"/>
      <c r="F772" s="240"/>
    </row>
    <row r="773" ht="15.75" customHeight="1">
      <c r="E773" s="240"/>
      <c r="F773" s="240"/>
    </row>
    <row r="774" ht="15.75" customHeight="1">
      <c r="E774" s="240"/>
      <c r="F774" s="240"/>
    </row>
    <row r="775" ht="15.75" customHeight="1">
      <c r="E775" s="240"/>
      <c r="F775" s="240"/>
    </row>
    <row r="776" ht="15.75" customHeight="1">
      <c r="E776" s="240"/>
      <c r="F776" s="240"/>
    </row>
    <row r="777" ht="15.75" customHeight="1">
      <c r="E777" s="240"/>
      <c r="F777" s="240"/>
    </row>
    <row r="778" ht="15.75" customHeight="1">
      <c r="E778" s="240"/>
      <c r="F778" s="240"/>
    </row>
    <row r="779" ht="15.75" customHeight="1">
      <c r="E779" s="240"/>
      <c r="F779" s="240"/>
    </row>
    <row r="780" ht="15.75" customHeight="1">
      <c r="E780" s="240"/>
      <c r="F780" s="240"/>
    </row>
    <row r="781" ht="15.75" customHeight="1">
      <c r="E781" s="240"/>
      <c r="F781" s="240"/>
    </row>
    <row r="782" ht="15.75" customHeight="1">
      <c r="E782" s="240"/>
      <c r="F782" s="240"/>
    </row>
    <row r="783" ht="15.75" customHeight="1">
      <c r="E783" s="240"/>
      <c r="F783" s="240"/>
    </row>
    <row r="784" ht="15.75" customHeight="1">
      <c r="E784" s="240"/>
      <c r="F784" s="240"/>
    </row>
    <row r="785" ht="15.75" customHeight="1">
      <c r="E785" s="240"/>
      <c r="F785" s="240"/>
    </row>
    <row r="786" ht="15.75" customHeight="1">
      <c r="E786" s="240"/>
      <c r="F786" s="240"/>
    </row>
    <row r="787" ht="15.75" customHeight="1">
      <c r="E787" s="240"/>
      <c r="F787" s="240"/>
    </row>
    <row r="788" ht="15.75" customHeight="1">
      <c r="E788" s="240"/>
      <c r="F788" s="240"/>
    </row>
    <row r="789" ht="15.75" customHeight="1">
      <c r="E789" s="240"/>
      <c r="F789" s="240"/>
    </row>
    <row r="790" ht="15.75" customHeight="1">
      <c r="E790" s="240"/>
      <c r="F790" s="240"/>
    </row>
    <row r="791" ht="15.75" customHeight="1">
      <c r="E791" s="240"/>
      <c r="F791" s="240"/>
    </row>
    <row r="792" ht="15.75" customHeight="1">
      <c r="E792" s="240"/>
      <c r="F792" s="240"/>
    </row>
    <row r="793" ht="15.75" customHeight="1">
      <c r="E793" s="240"/>
      <c r="F793" s="240"/>
    </row>
    <row r="794" ht="15.75" customHeight="1">
      <c r="E794" s="240"/>
      <c r="F794" s="240"/>
    </row>
    <row r="795" ht="15.75" customHeight="1">
      <c r="E795" s="240"/>
      <c r="F795" s="240"/>
    </row>
    <row r="796" ht="15.75" customHeight="1">
      <c r="E796" s="240"/>
      <c r="F796" s="240"/>
    </row>
    <row r="797" ht="15.75" customHeight="1">
      <c r="E797" s="240"/>
      <c r="F797" s="240"/>
    </row>
    <row r="798" ht="15.75" customHeight="1">
      <c r="E798" s="240"/>
      <c r="F798" s="240"/>
    </row>
    <row r="799" ht="15.75" customHeight="1">
      <c r="E799" s="240"/>
      <c r="F799" s="240"/>
    </row>
    <row r="800" ht="15.75" customHeight="1">
      <c r="E800" s="240"/>
      <c r="F800" s="240"/>
    </row>
    <row r="801" ht="15.75" customHeight="1">
      <c r="E801" s="240"/>
      <c r="F801" s="240"/>
    </row>
    <row r="802" ht="15.75" customHeight="1">
      <c r="E802" s="240"/>
      <c r="F802" s="240"/>
    </row>
    <row r="803" ht="15.75" customHeight="1">
      <c r="E803" s="240"/>
      <c r="F803" s="240"/>
    </row>
    <row r="804" ht="15.75" customHeight="1">
      <c r="E804" s="240"/>
      <c r="F804" s="240"/>
    </row>
    <row r="805" ht="15.75" customHeight="1">
      <c r="E805" s="240"/>
      <c r="F805" s="240"/>
    </row>
    <row r="806" ht="15.75" customHeight="1">
      <c r="E806" s="240"/>
      <c r="F806" s="240"/>
    </row>
    <row r="807" ht="15.75" customHeight="1">
      <c r="E807" s="240"/>
      <c r="F807" s="240"/>
    </row>
    <row r="808" ht="15.75" customHeight="1">
      <c r="E808" s="240"/>
      <c r="F808" s="240"/>
    </row>
    <row r="809" ht="15.75" customHeight="1">
      <c r="E809" s="240"/>
      <c r="F809" s="240"/>
    </row>
    <row r="810" ht="15.75" customHeight="1">
      <c r="E810" s="240"/>
      <c r="F810" s="240"/>
    </row>
    <row r="811" ht="15.75" customHeight="1">
      <c r="E811" s="240"/>
      <c r="F811" s="240"/>
    </row>
    <row r="812" ht="15.75" customHeight="1">
      <c r="E812" s="240"/>
      <c r="F812" s="240"/>
    </row>
    <row r="813" ht="15.75" customHeight="1">
      <c r="E813" s="240"/>
      <c r="F813" s="240"/>
    </row>
    <row r="814" ht="15.75" customHeight="1">
      <c r="E814" s="240"/>
      <c r="F814" s="240"/>
    </row>
    <row r="815" ht="15.75" customHeight="1">
      <c r="E815" s="240"/>
      <c r="F815" s="240"/>
    </row>
    <row r="816" ht="15.75" customHeight="1">
      <c r="E816" s="240"/>
      <c r="F816" s="240"/>
    </row>
    <row r="817" ht="15.75" customHeight="1">
      <c r="E817" s="240"/>
      <c r="F817" s="240"/>
    </row>
    <row r="818" ht="15.75" customHeight="1">
      <c r="E818" s="240"/>
      <c r="F818" s="240"/>
    </row>
    <row r="819" ht="15.75" customHeight="1">
      <c r="E819" s="240"/>
      <c r="F819" s="240"/>
    </row>
    <row r="820" ht="15.75" customHeight="1">
      <c r="E820" s="240"/>
      <c r="F820" s="240"/>
    </row>
    <row r="821" ht="15.75" customHeight="1">
      <c r="E821" s="240"/>
      <c r="F821" s="240"/>
    </row>
    <row r="822" ht="15.75" customHeight="1">
      <c r="E822" s="240"/>
      <c r="F822" s="240"/>
    </row>
    <row r="823" ht="15.75" customHeight="1">
      <c r="E823" s="240"/>
      <c r="F823" s="240"/>
    </row>
    <row r="824" ht="15.75" customHeight="1">
      <c r="E824" s="240"/>
      <c r="F824" s="240"/>
    </row>
    <row r="825" ht="15.75" customHeight="1">
      <c r="E825" s="240"/>
      <c r="F825" s="240"/>
    </row>
    <row r="826" ht="15.75" customHeight="1">
      <c r="E826" s="240"/>
      <c r="F826" s="240"/>
    </row>
    <row r="827" ht="15.75" customHeight="1">
      <c r="E827" s="240"/>
      <c r="F827" s="240"/>
    </row>
    <row r="828" ht="15.75" customHeight="1">
      <c r="E828" s="240"/>
      <c r="F828" s="240"/>
    </row>
    <row r="829" ht="15.75" customHeight="1">
      <c r="E829" s="240"/>
      <c r="F829" s="240"/>
    </row>
    <row r="830" ht="15.75" customHeight="1">
      <c r="E830" s="240"/>
      <c r="F830" s="240"/>
    </row>
    <row r="831" ht="15.75" customHeight="1">
      <c r="E831" s="240"/>
      <c r="F831" s="240"/>
    </row>
    <row r="832" ht="15.75" customHeight="1">
      <c r="E832" s="240"/>
      <c r="F832" s="240"/>
    </row>
    <row r="833" ht="15.75" customHeight="1">
      <c r="E833" s="240"/>
      <c r="F833" s="240"/>
    </row>
    <row r="834" ht="15.75" customHeight="1">
      <c r="E834" s="240"/>
      <c r="F834" s="240"/>
    </row>
    <row r="835" ht="15.75" customHeight="1">
      <c r="E835" s="240"/>
      <c r="F835" s="240"/>
    </row>
    <row r="836" ht="15.75" customHeight="1">
      <c r="E836" s="240"/>
      <c r="F836" s="240"/>
    </row>
    <row r="837" ht="15.75" customHeight="1">
      <c r="E837" s="240"/>
      <c r="F837" s="240"/>
    </row>
    <row r="838" ht="15.75" customHeight="1">
      <c r="E838" s="240"/>
      <c r="F838" s="240"/>
    </row>
    <row r="839" ht="15.75" customHeight="1">
      <c r="E839" s="240"/>
      <c r="F839" s="240"/>
    </row>
    <row r="840" ht="15.75" customHeight="1">
      <c r="E840" s="240"/>
      <c r="F840" s="240"/>
    </row>
    <row r="841" ht="15.75" customHeight="1">
      <c r="E841" s="240"/>
      <c r="F841" s="240"/>
    </row>
    <row r="842" ht="15.75" customHeight="1">
      <c r="E842" s="240"/>
      <c r="F842" s="240"/>
    </row>
    <row r="843" ht="15.75" customHeight="1">
      <c r="E843" s="240"/>
      <c r="F843" s="240"/>
    </row>
    <row r="844" ht="15.75" customHeight="1">
      <c r="E844" s="240"/>
      <c r="F844" s="240"/>
    </row>
    <row r="845" ht="15.75" customHeight="1">
      <c r="E845" s="240"/>
      <c r="F845" s="240"/>
    </row>
    <row r="846" ht="15.75" customHeight="1">
      <c r="E846" s="240"/>
      <c r="F846" s="240"/>
    </row>
    <row r="847" ht="15.75" customHeight="1">
      <c r="E847" s="240"/>
      <c r="F847" s="240"/>
    </row>
    <row r="848" ht="15.75" customHeight="1">
      <c r="E848" s="240"/>
      <c r="F848" s="240"/>
    </row>
    <row r="849" ht="15.75" customHeight="1">
      <c r="E849" s="240"/>
      <c r="F849" s="240"/>
    </row>
    <row r="850" ht="15.75" customHeight="1">
      <c r="E850" s="240"/>
      <c r="F850" s="240"/>
    </row>
    <row r="851" ht="15.75" customHeight="1">
      <c r="E851" s="240"/>
      <c r="F851" s="240"/>
    </row>
    <row r="852" ht="15.75" customHeight="1">
      <c r="E852" s="240"/>
      <c r="F852" s="240"/>
    </row>
    <row r="853" ht="15.75" customHeight="1">
      <c r="E853" s="240"/>
      <c r="F853" s="240"/>
    </row>
    <row r="854" ht="15.75" customHeight="1">
      <c r="E854" s="240"/>
      <c r="F854" s="240"/>
    </row>
    <row r="855" ht="15.75" customHeight="1">
      <c r="E855" s="240"/>
      <c r="F855" s="240"/>
    </row>
    <row r="856" ht="15.75" customHeight="1">
      <c r="E856" s="240"/>
      <c r="F856" s="240"/>
    </row>
    <row r="857" ht="15.75" customHeight="1">
      <c r="E857" s="240"/>
      <c r="F857" s="240"/>
    </row>
    <row r="858" ht="15.75" customHeight="1">
      <c r="E858" s="240"/>
      <c r="F858" s="240"/>
    </row>
    <row r="859" ht="15.75" customHeight="1">
      <c r="E859" s="240"/>
      <c r="F859" s="240"/>
    </row>
    <row r="860" ht="15.75" customHeight="1">
      <c r="E860" s="240"/>
      <c r="F860" s="240"/>
    </row>
    <row r="861" ht="15.75" customHeight="1">
      <c r="E861" s="240"/>
      <c r="F861" s="240"/>
    </row>
    <row r="862" ht="15.75" customHeight="1">
      <c r="E862" s="240"/>
      <c r="F862" s="240"/>
    </row>
    <row r="863" ht="15.75" customHeight="1">
      <c r="E863" s="240"/>
      <c r="F863" s="240"/>
    </row>
    <row r="864" ht="15.75" customHeight="1">
      <c r="E864" s="240"/>
      <c r="F864" s="240"/>
    </row>
    <row r="865" ht="15.75" customHeight="1">
      <c r="E865" s="240"/>
      <c r="F865" s="240"/>
    </row>
    <row r="866" ht="15.75" customHeight="1">
      <c r="E866" s="240"/>
      <c r="F866" s="240"/>
    </row>
    <row r="867" ht="15.75" customHeight="1">
      <c r="E867" s="240"/>
      <c r="F867" s="240"/>
    </row>
    <row r="868" ht="15.75" customHeight="1">
      <c r="E868" s="240"/>
      <c r="F868" s="240"/>
    </row>
    <row r="869" ht="15.75" customHeight="1">
      <c r="E869" s="240"/>
      <c r="F869" s="240"/>
    </row>
    <row r="870" ht="15.75" customHeight="1">
      <c r="E870" s="240"/>
      <c r="F870" s="240"/>
    </row>
    <row r="871" ht="15.75" customHeight="1">
      <c r="E871" s="240"/>
      <c r="F871" s="240"/>
    </row>
    <row r="872" ht="15.75" customHeight="1">
      <c r="E872" s="240"/>
      <c r="F872" s="240"/>
    </row>
    <row r="873" ht="15.75" customHeight="1">
      <c r="E873" s="240"/>
      <c r="F873" s="240"/>
    </row>
    <row r="874" ht="15.75" customHeight="1">
      <c r="E874" s="240"/>
      <c r="F874" s="240"/>
    </row>
    <row r="875" ht="15.75" customHeight="1">
      <c r="E875" s="240"/>
      <c r="F875" s="240"/>
    </row>
    <row r="876" ht="15.75" customHeight="1">
      <c r="E876" s="240"/>
      <c r="F876" s="240"/>
    </row>
    <row r="877" ht="15.75" customHeight="1">
      <c r="E877" s="240"/>
      <c r="F877" s="240"/>
    </row>
    <row r="878" ht="15.75" customHeight="1">
      <c r="E878" s="240"/>
      <c r="F878" s="240"/>
    </row>
    <row r="879" ht="15.75" customHeight="1">
      <c r="E879" s="240"/>
      <c r="F879" s="240"/>
    </row>
    <row r="880" ht="15.75" customHeight="1">
      <c r="E880" s="240"/>
      <c r="F880" s="240"/>
    </row>
    <row r="881" ht="15.75" customHeight="1">
      <c r="E881" s="240"/>
      <c r="F881" s="240"/>
    </row>
    <row r="882" ht="15.75" customHeight="1">
      <c r="E882" s="240"/>
      <c r="F882" s="240"/>
    </row>
    <row r="883" ht="15.75" customHeight="1">
      <c r="E883" s="240"/>
      <c r="F883" s="240"/>
    </row>
    <row r="884" ht="15.75" customHeight="1">
      <c r="E884" s="240"/>
      <c r="F884" s="240"/>
    </row>
    <row r="885" ht="15.75" customHeight="1">
      <c r="E885" s="240"/>
      <c r="F885" s="240"/>
    </row>
    <row r="886" ht="15.75" customHeight="1">
      <c r="E886" s="240"/>
      <c r="F886" s="240"/>
    </row>
    <row r="887" ht="15.75" customHeight="1">
      <c r="E887" s="240"/>
      <c r="F887" s="240"/>
    </row>
    <row r="888" ht="15.75" customHeight="1">
      <c r="E888" s="240"/>
      <c r="F888" s="240"/>
    </row>
    <row r="889" ht="15.75" customHeight="1">
      <c r="E889" s="240"/>
      <c r="F889" s="240"/>
    </row>
    <row r="890" ht="15.75" customHeight="1">
      <c r="E890" s="240"/>
      <c r="F890" s="240"/>
    </row>
    <row r="891" ht="15.75" customHeight="1">
      <c r="E891" s="240"/>
      <c r="F891" s="240"/>
    </row>
    <row r="892" ht="15.75" customHeight="1">
      <c r="E892" s="240"/>
      <c r="F892" s="240"/>
    </row>
    <row r="893" ht="15.75" customHeight="1">
      <c r="E893" s="240"/>
      <c r="F893" s="240"/>
    </row>
    <row r="894" ht="15.75" customHeight="1">
      <c r="E894" s="240"/>
      <c r="F894" s="240"/>
    </row>
    <row r="895" ht="15.75" customHeight="1">
      <c r="E895" s="240"/>
      <c r="F895" s="240"/>
    </row>
    <row r="896" ht="15.75" customHeight="1">
      <c r="E896" s="240"/>
      <c r="F896" s="240"/>
    </row>
    <row r="897" ht="15.75" customHeight="1">
      <c r="E897" s="240"/>
      <c r="F897" s="240"/>
    </row>
    <row r="898" ht="15.75" customHeight="1">
      <c r="E898" s="240"/>
      <c r="F898" s="240"/>
    </row>
    <row r="899" ht="15.75" customHeight="1">
      <c r="E899" s="240"/>
      <c r="F899" s="240"/>
    </row>
    <row r="900" ht="15.75" customHeight="1">
      <c r="E900" s="240"/>
      <c r="F900" s="240"/>
    </row>
    <row r="901" ht="15.75" customHeight="1">
      <c r="E901" s="240"/>
      <c r="F901" s="240"/>
    </row>
    <row r="902" ht="15.75" customHeight="1">
      <c r="E902" s="240"/>
      <c r="F902" s="240"/>
    </row>
    <row r="903" ht="15.75" customHeight="1">
      <c r="E903" s="240"/>
      <c r="F903" s="240"/>
    </row>
    <row r="904" ht="15.75" customHeight="1">
      <c r="E904" s="240"/>
      <c r="F904" s="240"/>
    </row>
    <row r="905" ht="15.75" customHeight="1">
      <c r="E905" s="240"/>
      <c r="F905" s="240"/>
    </row>
    <row r="906" ht="15.75" customHeight="1">
      <c r="E906" s="240"/>
      <c r="F906" s="240"/>
    </row>
    <row r="907" ht="15.75" customHeight="1">
      <c r="E907" s="240"/>
      <c r="F907" s="240"/>
    </row>
    <row r="908" ht="15.75" customHeight="1">
      <c r="E908" s="240"/>
      <c r="F908" s="240"/>
    </row>
    <row r="909" ht="15.75" customHeight="1">
      <c r="E909" s="240"/>
      <c r="F909" s="240"/>
    </row>
    <row r="910" ht="15.75" customHeight="1">
      <c r="E910" s="240"/>
      <c r="F910" s="240"/>
    </row>
    <row r="911" ht="15.75" customHeight="1">
      <c r="E911" s="240"/>
      <c r="F911" s="240"/>
    </row>
    <row r="912" ht="15.75" customHeight="1">
      <c r="E912" s="240"/>
      <c r="F912" s="240"/>
    </row>
    <row r="913" ht="15.75" customHeight="1">
      <c r="E913" s="240"/>
      <c r="F913" s="240"/>
    </row>
    <row r="914" ht="15.75" customHeight="1">
      <c r="E914" s="240"/>
      <c r="F914" s="240"/>
    </row>
    <row r="915" ht="15.75" customHeight="1">
      <c r="E915" s="240"/>
      <c r="F915" s="240"/>
    </row>
    <row r="916" ht="15.75" customHeight="1">
      <c r="E916" s="240"/>
      <c r="F916" s="240"/>
    </row>
    <row r="917" ht="15.75" customHeight="1">
      <c r="E917" s="240"/>
      <c r="F917" s="240"/>
    </row>
    <row r="918" ht="15.75" customHeight="1">
      <c r="E918" s="240"/>
      <c r="F918" s="240"/>
    </row>
    <row r="919" ht="15.75" customHeight="1">
      <c r="E919" s="240"/>
      <c r="F919" s="240"/>
    </row>
    <row r="920" ht="15.75" customHeight="1">
      <c r="E920" s="240"/>
      <c r="F920" s="240"/>
    </row>
    <row r="921" ht="15.75" customHeight="1">
      <c r="E921" s="240"/>
      <c r="F921" s="240"/>
    </row>
    <row r="922" ht="15.75" customHeight="1">
      <c r="E922" s="240"/>
      <c r="F922" s="240"/>
    </row>
    <row r="923" ht="15.75" customHeight="1">
      <c r="E923" s="240"/>
      <c r="F923" s="240"/>
    </row>
    <row r="924" ht="15.75" customHeight="1">
      <c r="E924" s="240"/>
      <c r="F924" s="240"/>
    </row>
    <row r="925" ht="15.75" customHeight="1">
      <c r="E925" s="240"/>
      <c r="F925" s="240"/>
    </row>
    <row r="926" ht="15.75" customHeight="1">
      <c r="E926" s="240"/>
      <c r="F926" s="240"/>
    </row>
    <row r="927" ht="15.75" customHeight="1">
      <c r="E927" s="240"/>
      <c r="F927" s="240"/>
    </row>
    <row r="928" ht="15.75" customHeight="1">
      <c r="E928" s="240"/>
      <c r="F928" s="240"/>
    </row>
    <row r="929" ht="15.75" customHeight="1">
      <c r="E929" s="240"/>
      <c r="F929" s="240"/>
    </row>
    <row r="930" ht="15.75" customHeight="1">
      <c r="E930" s="240"/>
      <c r="F930" s="240"/>
    </row>
    <row r="931" ht="15.75" customHeight="1">
      <c r="E931" s="240"/>
      <c r="F931" s="240"/>
    </row>
    <row r="932" ht="15.75" customHeight="1">
      <c r="E932" s="240"/>
      <c r="F932" s="240"/>
    </row>
    <row r="933" ht="15.75" customHeight="1">
      <c r="E933" s="240"/>
      <c r="F933" s="240"/>
    </row>
    <row r="934" ht="15.75" customHeight="1">
      <c r="E934" s="240"/>
      <c r="F934" s="240"/>
    </row>
    <row r="935" ht="15.75" customHeight="1">
      <c r="E935" s="240"/>
      <c r="F935" s="240"/>
    </row>
    <row r="936" ht="15.75" customHeight="1">
      <c r="E936" s="240"/>
      <c r="F936" s="240"/>
    </row>
    <row r="937" ht="15.75" customHeight="1">
      <c r="E937" s="240"/>
      <c r="F937" s="240"/>
    </row>
    <row r="938" ht="15.75" customHeight="1">
      <c r="E938" s="240"/>
      <c r="F938" s="240"/>
    </row>
    <row r="939" ht="15.75" customHeight="1">
      <c r="E939" s="240"/>
      <c r="F939" s="240"/>
    </row>
    <row r="940" ht="15.75" customHeight="1">
      <c r="E940" s="240"/>
      <c r="F940" s="240"/>
    </row>
    <row r="941" ht="15.75" customHeight="1">
      <c r="E941" s="240"/>
      <c r="F941" s="240"/>
    </row>
    <row r="942" ht="15.75" customHeight="1">
      <c r="E942" s="240"/>
      <c r="F942" s="240"/>
    </row>
    <row r="943" ht="15.75" customHeight="1">
      <c r="E943" s="240"/>
      <c r="F943" s="240"/>
    </row>
    <row r="944" ht="15.75" customHeight="1">
      <c r="E944" s="240"/>
      <c r="F944" s="240"/>
    </row>
    <row r="945" ht="15.75" customHeight="1">
      <c r="E945" s="240"/>
      <c r="F945" s="240"/>
    </row>
    <row r="946" ht="15.75" customHeight="1">
      <c r="E946" s="240"/>
      <c r="F946" s="240"/>
    </row>
    <row r="947" ht="15.75" customHeight="1">
      <c r="E947" s="240"/>
      <c r="F947" s="240"/>
    </row>
    <row r="948" ht="15.75" customHeight="1">
      <c r="E948" s="240"/>
      <c r="F948" s="240"/>
    </row>
    <row r="949" ht="15.75" customHeight="1">
      <c r="E949" s="240"/>
      <c r="F949" s="240"/>
    </row>
    <row r="950" ht="15.75" customHeight="1">
      <c r="E950" s="240"/>
      <c r="F950" s="240"/>
    </row>
    <row r="951" ht="15.75" customHeight="1">
      <c r="E951" s="240"/>
      <c r="F951" s="240"/>
    </row>
    <row r="952" ht="15.75" customHeight="1">
      <c r="E952" s="240"/>
      <c r="F952" s="240"/>
    </row>
    <row r="953" ht="15.75" customHeight="1">
      <c r="E953" s="240"/>
      <c r="F953" s="240"/>
    </row>
    <row r="954" ht="15.75" customHeight="1">
      <c r="E954" s="240"/>
      <c r="F954" s="240"/>
    </row>
    <row r="955" ht="15.75" customHeight="1">
      <c r="E955" s="240"/>
      <c r="F955" s="240"/>
    </row>
    <row r="956" ht="15.75" customHeight="1">
      <c r="E956" s="240"/>
      <c r="F956" s="240"/>
    </row>
    <row r="957" ht="15.75" customHeight="1">
      <c r="E957" s="240"/>
      <c r="F957" s="240"/>
    </row>
    <row r="958" ht="15.75" customHeight="1">
      <c r="E958" s="240"/>
      <c r="F958" s="240"/>
    </row>
    <row r="959" ht="15.75" customHeight="1">
      <c r="E959" s="240"/>
      <c r="F959" s="240"/>
    </row>
    <row r="960" ht="15.75" customHeight="1">
      <c r="E960" s="240"/>
      <c r="F960" s="240"/>
    </row>
    <row r="961" ht="15.75" customHeight="1">
      <c r="E961" s="240"/>
      <c r="F961" s="240"/>
    </row>
    <row r="962" ht="15.75" customHeight="1">
      <c r="E962" s="240"/>
      <c r="F962" s="240"/>
    </row>
    <row r="963" ht="15.75" customHeight="1">
      <c r="E963" s="240"/>
      <c r="F963" s="240"/>
    </row>
    <row r="964" ht="15.75" customHeight="1">
      <c r="E964" s="240"/>
      <c r="F964" s="240"/>
    </row>
    <row r="965" ht="15.75" customHeight="1">
      <c r="E965" s="240"/>
      <c r="F965" s="240"/>
    </row>
    <row r="966" ht="15.75" customHeight="1">
      <c r="E966" s="240"/>
      <c r="F966" s="240"/>
    </row>
    <row r="967" ht="15.75" customHeight="1">
      <c r="E967" s="240"/>
      <c r="F967" s="240"/>
    </row>
    <row r="968" ht="15.75" customHeight="1">
      <c r="E968" s="240"/>
      <c r="F968" s="240"/>
    </row>
    <row r="969" ht="15.75" customHeight="1">
      <c r="E969" s="240"/>
      <c r="F969" s="240"/>
    </row>
    <row r="970" ht="15.75" customHeight="1">
      <c r="E970" s="240"/>
      <c r="F970" s="240"/>
    </row>
    <row r="971" ht="15.75" customHeight="1">
      <c r="E971" s="240"/>
      <c r="F971" s="240"/>
    </row>
    <row r="972" ht="15.75" customHeight="1">
      <c r="E972" s="240"/>
      <c r="F972" s="240"/>
    </row>
    <row r="973" ht="15.75" customHeight="1">
      <c r="E973" s="240"/>
      <c r="F973" s="240"/>
    </row>
    <row r="974" ht="15.75" customHeight="1">
      <c r="E974" s="240"/>
      <c r="F974" s="240"/>
    </row>
    <row r="975" ht="15.75" customHeight="1">
      <c r="E975" s="240"/>
      <c r="F975" s="240"/>
    </row>
    <row r="976" ht="15.75" customHeight="1">
      <c r="E976" s="240"/>
      <c r="F976" s="240"/>
    </row>
    <row r="977" ht="15.75" customHeight="1">
      <c r="E977" s="240"/>
      <c r="F977" s="240"/>
    </row>
    <row r="978" ht="15.75" customHeight="1">
      <c r="E978" s="240"/>
      <c r="F978" s="240"/>
    </row>
    <row r="979" ht="15.75" customHeight="1">
      <c r="E979" s="240"/>
      <c r="F979" s="240"/>
    </row>
    <row r="980" ht="15.75" customHeight="1">
      <c r="E980" s="240"/>
      <c r="F980" s="240"/>
    </row>
    <row r="981" ht="15.75" customHeight="1">
      <c r="E981" s="240"/>
      <c r="F981" s="240"/>
    </row>
    <row r="982" ht="15.75" customHeight="1">
      <c r="E982" s="240"/>
      <c r="F982" s="240"/>
    </row>
    <row r="983" ht="15.75" customHeight="1">
      <c r="E983" s="240"/>
      <c r="F983" s="240"/>
    </row>
    <row r="984" ht="15.75" customHeight="1">
      <c r="E984" s="240"/>
      <c r="F984" s="240"/>
    </row>
    <row r="985" ht="15.75" customHeight="1">
      <c r="E985" s="240"/>
      <c r="F985" s="240"/>
    </row>
    <row r="986" ht="15.75" customHeight="1">
      <c r="E986" s="240"/>
      <c r="F986" s="240"/>
    </row>
    <row r="987" ht="15.75" customHeight="1">
      <c r="E987" s="240"/>
      <c r="F987" s="240"/>
    </row>
    <row r="988" ht="15.75" customHeight="1">
      <c r="E988" s="240"/>
      <c r="F988" s="240"/>
    </row>
    <row r="989" ht="15.75" customHeight="1">
      <c r="E989" s="240"/>
      <c r="F989" s="240"/>
    </row>
    <row r="990" ht="15.75" customHeight="1">
      <c r="E990" s="240"/>
      <c r="F990" s="240"/>
    </row>
    <row r="991" ht="15.75" customHeight="1">
      <c r="E991" s="240"/>
      <c r="F991" s="240"/>
    </row>
    <row r="992" ht="15.75" customHeight="1">
      <c r="E992" s="240"/>
      <c r="F992" s="240"/>
    </row>
    <row r="993" ht="15.75" customHeight="1">
      <c r="E993" s="240"/>
      <c r="F993" s="240"/>
    </row>
    <row r="994" ht="15.75" customHeight="1">
      <c r="E994" s="240"/>
      <c r="F994" s="240"/>
    </row>
    <row r="995" ht="15.75" customHeight="1">
      <c r="E995" s="240"/>
      <c r="F995" s="240"/>
    </row>
    <row r="996" ht="15.75" customHeight="1">
      <c r="E996" s="240"/>
      <c r="F996" s="240"/>
    </row>
    <row r="997" ht="15.75" customHeight="1">
      <c r="E997" s="240"/>
      <c r="F997" s="240"/>
    </row>
    <row r="998" ht="15.75" customHeight="1">
      <c r="E998" s="240"/>
      <c r="F998" s="240"/>
    </row>
    <row r="999" ht="15.75" customHeight="1">
      <c r="E999" s="240"/>
      <c r="F999" s="240"/>
    </row>
    <row r="1000" ht="15.75" customHeight="1">
      <c r="E1000" s="240"/>
      <c r="F1000" s="240"/>
    </row>
  </sheetData>
  <mergeCells count="24">
    <mergeCell ref="A10:A17"/>
    <mergeCell ref="A18:A26"/>
    <mergeCell ref="A3:A9"/>
    <mergeCell ref="G3:G9"/>
    <mergeCell ref="H3:H9"/>
    <mergeCell ref="I3:I9"/>
    <mergeCell ref="J3:J9"/>
    <mergeCell ref="G10:G17"/>
    <mergeCell ref="J10:J17"/>
    <mergeCell ref="H30:H36"/>
    <mergeCell ref="I30:I36"/>
    <mergeCell ref="G39:G47"/>
    <mergeCell ref="H39:H47"/>
    <mergeCell ref="I39:I47"/>
    <mergeCell ref="J39:J47"/>
    <mergeCell ref="E51:E59"/>
    <mergeCell ref="H10:H17"/>
    <mergeCell ref="I10:I17"/>
    <mergeCell ref="G18:G26"/>
    <mergeCell ref="H18:H26"/>
    <mergeCell ref="I18:I26"/>
    <mergeCell ref="J18:J26"/>
    <mergeCell ref="G30:G36"/>
    <mergeCell ref="J30:J36"/>
  </mergeCells>
  <printOptions/>
  <pageMargins bottom="1.0" footer="0.0" header="0.0" left="0.75" right="0.75" top="1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67"/>
    <col customWidth="1" min="2" max="2" width="20.67"/>
    <col customWidth="1" min="3" max="3" width="16.78"/>
    <col customWidth="1" min="4" max="4" width="7.67"/>
    <col customWidth="1" min="5" max="5" width="15.44"/>
    <col customWidth="1" min="6" max="6" width="11.78"/>
    <col customWidth="1" min="7" max="7" width="14.67"/>
    <col customWidth="1" min="8" max="8" width="15.44"/>
    <col customWidth="1" min="9" max="9" width="14.11"/>
    <col customWidth="1" min="10" max="10" width="11.0"/>
    <col customWidth="1" min="11" max="11" width="56.0"/>
    <col customWidth="1" min="12" max="26" width="11.0"/>
  </cols>
  <sheetData>
    <row r="1" ht="15.75" customHeight="1">
      <c r="A1" s="1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93</v>
      </c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A3" s="6" t="s">
        <v>94</v>
      </c>
      <c r="B3" s="85" t="s">
        <v>24</v>
      </c>
      <c r="C3" s="8"/>
      <c r="D3" s="8"/>
      <c r="E3" s="8"/>
      <c r="F3" s="86"/>
      <c r="G3" s="87">
        <f>SUM(F5:F15)</f>
        <v>530090</v>
      </c>
      <c r="H3" s="11">
        <v>2.8</v>
      </c>
      <c r="I3" s="88">
        <f>G3/H3</f>
        <v>189317.8571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4"/>
      <c r="C4" s="17"/>
      <c r="D4" s="16"/>
      <c r="E4" s="17"/>
      <c r="F4" s="89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4"/>
      <c r="B5" s="90" t="s">
        <v>95</v>
      </c>
      <c r="C5" s="17">
        <v>0.6</v>
      </c>
      <c r="D5" s="16" t="s">
        <v>9</v>
      </c>
      <c r="E5" s="17">
        <v>173000.0</v>
      </c>
      <c r="F5" s="89">
        <f t="shared" ref="F5:F15" si="1">E5*C5</f>
        <v>103800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4"/>
      <c r="B6" s="90" t="s">
        <v>96</v>
      </c>
      <c r="C6" s="17">
        <v>1.5</v>
      </c>
      <c r="D6" s="16" t="s">
        <v>9</v>
      </c>
      <c r="E6" s="18">
        <v>210000.0</v>
      </c>
      <c r="F6" s="89">
        <f t="shared" si="1"/>
        <v>315000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14"/>
      <c r="B7" s="90" t="s">
        <v>97</v>
      </c>
      <c r="C7" s="45">
        <v>0.3</v>
      </c>
      <c r="D7" s="16" t="s">
        <v>9</v>
      </c>
      <c r="E7" s="17">
        <v>30000.0</v>
      </c>
      <c r="F7" s="89">
        <f t="shared" si="1"/>
        <v>9000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14"/>
      <c r="B8" s="90" t="s">
        <v>98</v>
      </c>
      <c r="C8" s="17">
        <v>0.04</v>
      </c>
      <c r="D8" s="16" t="s">
        <v>9</v>
      </c>
      <c r="E8" s="17">
        <v>55000.0</v>
      </c>
      <c r="F8" s="89">
        <f t="shared" si="1"/>
        <v>2200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14"/>
      <c r="B9" s="90" t="s">
        <v>99</v>
      </c>
      <c r="C9" s="17">
        <v>0.2</v>
      </c>
      <c r="D9" s="16" t="s">
        <v>9</v>
      </c>
      <c r="E9" s="17">
        <v>80000.0</v>
      </c>
      <c r="F9" s="89">
        <f t="shared" si="1"/>
        <v>16000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14"/>
      <c r="B10" s="90" t="s">
        <v>100</v>
      </c>
      <c r="C10" s="17">
        <v>0.08</v>
      </c>
      <c r="D10" s="16" t="s">
        <v>9</v>
      </c>
      <c r="E10" s="18">
        <v>594000.0</v>
      </c>
      <c r="F10" s="89">
        <f t="shared" si="1"/>
        <v>47520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14"/>
      <c r="B11" s="90" t="s">
        <v>101</v>
      </c>
      <c r="C11" s="17">
        <v>0.01</v>
      </c>
      <c r="D11" s="16" t="s">
        <v>9</v>
      </c>
      <c r="E11" s="18">
        <v>285000.0</v>
      </c>
      <c r="F11" s="89">
        <f t="shared" si="1"/>
        <v>2850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4"/>
      <c r="B12" s="90" t="s">
        <v>102</v>
      </c>
      <c r="C12" s="17">
        <v>0.1</v>
      </c>
      <c r="D12" s="16" t="s">
        <v>9</v>
      </c>
      <c r="E12" s="18">
        <v>285000.0</v>
      </c>
      <c r="F12" s="89">
        <f t="shared" si="1"/>
        <v>28500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14"/>
      <c r="B13" s="90" t="s">
        <v>22</v>
      </c>
      <c r="C13" s="17">
        <v>0.1</v>
      </c>
      <c r="D13" s="16" t="s">
        <v>9</v>
      </c>
      <c r="E13" s="17">
        <v>22000.0</v>
      </c>
      <c r="F13" s="89">
        <f t="shared" si="1"/>
        <v>2200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14"/>
      <c r="B14" s="90" t="s">
        <v>13</v>
      </c>
      <c r="C14" s="17">
        <v>0.01</v>
      </c>
      <c r="D14" s="16" t="s">
        <v>9</v>
      </c>
      <c r="E14" s="17">
        <v>7000.0</v>
      </c>
      <c r="F14" s="89">
        <f t="shared" si="1"/>
        <v>70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14"/>
      <c r="B15" s="90" t="s">
        <v>103</v>
      </c>
      <c r="C15" s="17">
        <v>0.01</v>
      </c>
      <c r="D15" s="16" t="s">
        <v>9</v>
      </c>
      <c r="E15" s="18">
        <v>295000.0</v>
      </c>
      <c r="F15" s="89">
        <f t="shared" si="1"/>
        <v>2950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20"/>
      <c r="B16" s="22"/>
      <c r="C16" s="23"/>
      <c r="D16" s="23"/>
      <c r="E16" s="23"/>
      <c r="F16" s="91"/>
      <c r="G16" s="20"/>
      <c r="H16" s="20"/>
      <c r="I16" s="20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6" t="s">
        <v>104</v>
      </c>
      <c r="B17" s="85" t="s">
        <v>24</v>
      </c>
      <c r="C17" s="8"/>
      <c r="D17" s="8"/>
      <c r="E17" s="8"/>
      <c r="F17" s="86"/>
      <c r="G17" s="87">
        <f>SUM(F19:F27)</f>
        <v>629700</v>
      </c>
      <c r="H17" s="11">
        <v>4.0</v>
      </c>
      <c r="I17" s="88">
        <f>G17/H17</f>
        <v>157425</v>
      </c>
      <c r="J17" s="13" t="s">
        <v>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/>
      <c r="C18" s="17"/>
      <c r="D18" s="16"/>
      <c r="E18" s="17"/>
      <c r="F18" s="89"/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90" t="s">
        <v>105</v>
      </c>
      <c r="C19" s="17">
        <v>0.75</v>
      </c>
      <c r="D19" s="16" t="s">
        <v>9</v>
      </c>
      <c r="E19" s="17">
        <v>115000.0</v>
      </c>
      <c r="F19" s="89">
        <f t="shared" ref="F19:F27" si="2">E19*C19</f>
        <v>86250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90" t="s">
        <v>106</v>
      </c>
      <c r="C20" s="17">
        <v>0.3</v>
      </c>
      <c r="D20" s="16" t="s">
        <v>9</v>
      </c>
      <c r="E20" s="18">
        <v>80000.0</v>
      </c>
      <c r="F20" s="89">
        <f t="shared" si="2"/>
        <v>24000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90" t="s">
        <v>107</v>
      </c>
      <c r="C21" s="45">
        <v>0.5</v>
      </c>
      <c r="D21" s="16" t="s">
        <v>9</v>
      </c>
      <c r="E21" s="17">
        <v>173000.0</v>
      </c>
      <c r="F21" s="89">
        <f t="shared" si="2"/>
        <v>86500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90" t="s">
        <v>108</v>
      </c>
      <c r="C22" s="45">
        <v>0.05</v>
      </c>
      <c r="D22" s="16" t="s">
        <v>9</v>
      </c>
      <c r="E22" s="17">
        <v>125000.0</v>
      </c>
      <c r="F22" s="89">
        <f t="shared" si="2"/>
        <v>6250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90" t="s">
        <v>109</v>
      </c>
      <c r="C23" s="17">
        <v>0.4</v>
      </c>
      <c r="D23" s="16" t="s">
        <v>9</v>
      </c>
      <c r="E23" s="18">
        <v>3000.0</v>
      </c>
      <c r="F23" s="89">
        <f t="shared" si="2"/>
        <v>1200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90" t="s">
        <v>110</v>
      </c>
      <c r="C24" s="17">
        <v>2.0</v>
      </c>
      <c r="D24" s="16" t="s">
        <v>9</v>
      </c>
      <c r="E24" s="18">
        <v>210000.0</v>
      </c>
      <c r="F24" s="92">
        <f t="shared" si="2"/>
        <v>420000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90" t="s">
        <v>101</v>
      </c>
      <c r="C25" s="17">
        <v>0.01</v>
      </c>
      <c r="D25" s="16" t="s">
        <v>9</v>
      </c>
      <c r="E25" s="18">
        <v>220000.0</v>
      </c>
      <c r="F25" s="89">
        <f t="shared" si="2"/>
        <v>2200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90" t="s">
        <v>13</v>
      </c>
      <c r="C26" s="17">
        <v>0.01</v>
      </c>
      <c r="D26" s="16" t="s">
        <v>9</v>
      </c>
      <c r="E26" s="17">
        <v>10000.0</v>
      </c>
      <c r="F26" s="89">
        <f t="shared" si="2"/>
        <v>100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90" t="s">
        <v>103</v>
      </c>
      <c r="C27" s="17">
        <v>0.01</v>
      </c>
      <c r="D27" s="16" t="s">
        <v>9</v>
      </c>
      <c r="E27" s="18">
        <v>320000.0</v>
      </c>
      <c r="F27" s="89">
        <f t="shared" si="2"/>
        <v>3200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0"/>
      <c r="B28" s="22"/>
      <c r="C28" s="23"/>
      <c r="D28" s="23"/>
      <c r="E28" s="23"/>
      <c r="F28" s="91"/>
      <c r="G28" s="20"/>
      <c r="H28" s="20"/>
      <c r="I28" s="20"/>
      <c r="J28" s="2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6" t="s">
        <v>111</v>
      </c>
      <c r="B29" s="85" t="s">
        <v>24</v>
      </c>
      <c r="C29" s="16"/>
      <c r="D29" s="17"/>
      <c r="E29" s="17"/>
      <c r="F29" s="18"/>
      <c r="G29" s="26">
        <f>SUM(F31:F38)</f>
        <v>78360</v>
      </c>
      <c r="H29" s="27">
        <v>0.5</v>
      </c>
      <c r="I29" s="28">
        <f>G29/H29</f>
        <v>156720</v>
      </c>
      <c r="J29" s="29" t="s">
        <v>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4"/>
      <c r="B30" s="15"/>
      <c r="C30" s="16"/>
      <c r="D30" s="17"/>
      <c r="E30" s="17"/>
      <c r="F30" s="18"/>
      <c r="G30" s="14"/>
      <c r="H30" s="14"/>
      <c r="I30" s="14"/>
      <c r="J30" s="1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4"/>
      <c r="B31" s="15" t="s">
        <v>87</v>
      </c>
      <c r="C31" s="16">
        <v>0.07</v>
      </c>
      <c r="D31" s="17" t="s">
        <v>9</v>
      </c>
      <c r="E31" s="18">
        <v>55000.0</v>
      </c>
      <c r="F31" s="18">
        <f t="shared" ref="F31:F38" si="3">E31*C31</f>
        <v>3850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4"/>
      <c r="B32" s="15" t="s">
        <v>112</v>
      </c>
      <c r="C32" s="16">
        <v>0.06</v>
      </c>
      <c r="D32" s="17" t="s">
        <v>9</v>
      </c>
      <c r="E32" s="18">
        <f>'SALSA, COLD SAUCES &amp; CONDIMENTS'!I237</f>
        <v>85000</v>
      </c>
      <c r="F32" s="18">
        <f t="shared" si="3"/>
        <v>5100</v>
      </c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4"/>
      <c r="B33" s="15" t="s">
        <v>113</v>
      </c>
      <c r="C33" s="16">
        <v>0.1</v>
      </c>
      <c r="D33" s="17" t="s">
        <v>9</v>
      </c>
      <c r="E33" s="18">
        <v>70000.0</v>
      </c>
      <c r="F33" s="18">
        <f t="shared" si="3"/>
        <v>7000</v>
      </c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5" t="s">
        <v>114</v>
      </c>
      <c r="C34" s="16">
        <v>0.015</v>
      </c>
      <c r="D34" s="17" t="s">
        <v>9</v>
      </c>
      <c r="E34" s="18">
        <v>720000.0</v>
      </c>
      <c r="F34" s="18">
        <f t="shared" si="3"/>
        <v>10800</v>
      </c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15" t="s">
        <v>115</v>
      </c>
      <c r="C35" s="16">
        <v>0.01</v>
      </c>
      <c r="D35" s="17" t="s">
        <v>9</v>
      </c>
      <c r="E35" s="18">
        <v>144000.0</v>
      </c>
      <c r="F35" s="18">
        <f t="shared" si="3"/>
        <v>1440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15" t="s">
        <v>13</v>
      </c>
      <c r="C36" s="16">
        <v>0.01</v>
      </c>
      <c r="D36" s="17" t="s">
        <v>9</v>
      </c>
      <c r="E36" s="18">
        <v>10000.0</v>
      </c>
      <c r="F36" s="18">
        <f t="shared" si="3"/>
        <v>100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15" t="s">
        <v>107</v>
      </c>
      <c r="C37" s="16">
        <v>0.09</v>
      </c>
      <c r="D37" s="17" t="s">
        <v>9</v>
      </c>
      <c r="E37" s="18">
        <v>173000.0</v>
      </c>
      <c r="F37" s="18">
        <f t="shared" si="3"/>
        <v>15570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15" t="s">
        <v>53</v>
      </c>
      <c r="C38" s="16">
        <v>0.23</v>
      </c>
      <c r="D38" s="17" t="s">
        <v>9</v>
      </c>
      <c r="E38" s="18">
        <v>150000.0</v>
      </c>
      <c r="F38" s="18">
        <f t="shared" si="3"/>
        <v>34500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0"/>
      <c r="B39" s="21"/>
      <c r="C39" s="23"/>
      <c r="D39" s="23"/>
      <c r="E39" s="23"/>
      <c r="F39" s="24"/>
      <c r="G39" s="20"/>
      <c r="H39" s="20"/>
      <c r="I39" s="20"/>
      <c r="J39" s="2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6" t="s">
        <v>116</v>
      </c>
      <c r="B40" s="85" t="s">
        <v>24</v>
      </c>
      <c r="C40" s="17"/>
      <c r="D40" s="17"/>
      <c r="E40" s="17"/>
      <c r="F40" s="17"/>
      <c r="G40" s="26">
        <f>SUM(F41:F50)</f>
        <v>46055</v>
      </c>
      <c r="H40" s="27">
        <v>0.32</v>
      </c>
      <c r="I40" s="28">
        <f>G40/H40</f>
        <v>143921.875</v>
      </c>
      <c r="J40" s="29" t="s">
        <v>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4"/>
      <c r="B41" s="15"/>
      <c r="C41" s="16"/>
      <c r="D41" s="17"/>
      <c r="E41" s="17"/>
      <c r="F41" s="17"/>
      <c r="G41" s="14"/>
      <c r="H41" s="14"/>
      <c r="I41" s="14"/>
      <c r="J41" s="1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4"/>
      <c r="B42" s="15" t="s">
        <v>117</v>
      </c>
      <c r="C42" s="16">
        <v>0.08</v>
      </c>
      <c r="D42" s="17" t="s">
        <v>9</v>
      </c>
      <c r="E42" s="18">
        <v>150000.0</v>
      </c>
      <c r="F42" s="18">
        <f t="shared" ref="F42:F50" si="4">E42*C42</f>
        <v>12000</v>
      </c>
      <c r="G42" s="14"/>
      <c r="H42" s="14"/>
      <c r="I42" s="14"/>
      <c r="J42" s="1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4"/>
      <c r="B43" s="15" t="s">
        <v>118</v>
      </c>
      <c r="C43" s="16">
        <v>0.015</v>
      </c>
      <c r="D43" s="17" t="s">
        <v>9</v>
      </c>
      <c r="E43" s="18">
        <v>74000.0</v>
      </c>
      <c r="F43" s="18">
        <f t="shared" si="4"/>
        <v>1110</v>
      </c>
      <c r="G43" s="14"/>
      <c r="H43" s="14"/>
      <c r="I43" s="14"/>
      <c r="J43" s="1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4"/>
      <c r="B44" s="15" t="s">
        <v>42</v>
      </c>
      <c r="C44" s="16">
        <v>0.06</v>
      </c>
      <c r="D44" s="17" t="s">
        <v>9</v>
      </c>
      <c r="E44" s="18">
        <v>160000.0</v>
      </c>
      <c r="F44" s="18">
        <f t="shared" si="4"/>
        <v>9600</v>
      </c>
      <c r="G44" s="14"/>
      <c r="H44" s="14"/>
      <c r="I44" s="14"/>
      <c r="J44" s="1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4"/>
      <c r="B45" s="15" t="s">
        <v>119</v>
      </c>
      <c r="C45" s="16">
        <v>0.02</v>
      </c>
      <c r="D45" s="17" t="s">
        <v>9</v>
      </c>
      <c r="E45" s="18">
        <v>130000.0</v>
      </c>
      <c r="F45" s="18">
        <f t="shared" si="4"/>
        <v>2600</v>
      </c>
      <c r="G45" s="14"/>
      <c r="H45" s="14"/>
      <c r="I45" s="14"/>
      <c r="J45" s="1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4"/>
      <c r="B46" s="15" t="s">
        <v>120</v>
      </c>
      <c r="C46" s="16">
        <v>0.05</v>
      </c>
      <c r="D46" s="17" t="s">
        <v>9</v>
      </c>
      <c r="E46" s="18">
        <v>75000.0</v>
      </c>
      <c r="F46" s="18">
        <f t="shared" si="4"/>
        <v>3750</v>
      </c>
      <c r="G46" s="14"/>
      <c r="H46" s="14"/>
      <c r="I46" s="14"/>
      <c r="J46" s="1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4"/>
      <c r="B47" s="15" t="s">
        <v>121</v>
      </c>
      <c r="C47" s="16">
        <v>0.03</v>
      </c>
      <c r="D47" s="17" t="s">
        <v>9</v>
      </c>
      <c r="E47" s="18">
        <v>69000.0</v>
      </c>
      <c r="F47" s="18">
        <f t="shared" si="4"/>
        <v>2070</v>
      </c>
      <c r="G47" s="14"/>
      <c r="H47" s="14"/>
      <c r="I47" s="14"/>
      <c r="J47" s="1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4"/>
      <c r="B48" s="15" t="s">
        <v>122</v>
      </c>
      <c r="C48" s="16">
        <v>0.015</v>
      </c>
      <c r="D48" s="17" t="s">
        <v>9</v>
      </c>
      <c r="E48" s="18">
        <v>120000.0</v>
      </c>
      <c r="F48" s="18">
        <f t="shared" si="4"/>
        <v>1800</v>
      </c>
      <c r="G48" s="14"/>
      <c r="H48" s="14"/>
      <c r="I48" s="14"/>
      <c r="J48" s="1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4"/>
      <c r="B49" s="15" t="s">
        <v>123</v>
      </c>
      <c r="C49" s="16">
        <v>0.08</v>
      </c>
      <c r="D49" s="17" t="s">
        <v>9</v>
      </c>
      <c r="E49" s="18">
        <v>150000.0</v>
      </c>
      <c r="F49" s="18">
        <f t="shared" si="4"/>
        <v>12000</v>
      </c>
      <c r="G49" s="14"/>
      <c r="H49" s="14"/>
      <c r="I49" s="14"/>
      <c r="J49" s="1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4"/>
      <c r="B50" s="93" t="s">
        <v>124</v>
      </c>
      <c r="C50" s="16">
        <v>0.015</v>
      </c>
      <c r="D50" s="17" t="s">
        <v>9</v>
      </c>
      <c r="E50" s="18">
        <v>75000.0</v>
      </c>
      <c r="F50" s="18">
        <f t="shared" si="4"/>
        <v>1125</v>
      </c>
      <c r="G50" s="14"/>
      <c r="H50" s="14"/>
      <c r="I50" s="1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0"/>
      <c r="B51" s="21"/>
      <c r="C51" s="22"/>
      <c r="D51" s="23"/>
      <c r="E51" s="23"/>
      <c r="F51" s="23"/>
      <c r="G51" s="20"/>
      <c r="H51" s="20"/>
      <c r="I51" s="20"/>
      <c r="J51" s="2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6" t="s">
        <v>125</v>
      </c>
      <c r="B52" s="85" t="s">
        <v>24</v>
      </c>
      <c r="C52" s="17"/>
      <c r="D52" s="17"/>
      <c r="E52" s="18"/>
      <c r="F52" s="18"/>
      <c r="G52" s="26">
        <f>SUM(F54:F60)</f>
        <v>95004.5</v>
      </c>
      <c r="H52" s="27">
        <v>0.25</v>
      </c>
      <c r="I52" s="28">
        <f>G52/H52</f>
        <v>380018</v>
      </c>
      <c r="J52" s="29" t="s">
        <v>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4"/>
      <c r="B53" s="15"/>
      <c r="C53" s="16"/>
      <c r="D53" s="17"/>
      <c r="E53" s="18"/>
      <c r="F53" s="18"/>
      <c r="G53" s="14"/>
      <c r="H53" s="14"/>
      <c r="I53" s="14"/>
      <c r="J53" s="1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4"/>
      <c r="B54" s="19" t="s">
        <v>126</v>
      </c>
      <c r="C54" s="16">
        <v>0.1</v>
      </c>
      <c r="D54" s="17" t="s">
        <v>9</v>
      </c>
      <c r="E54" s="18">
        <v>616000.0</v>
      </c>
      <c r="F54" s="18">
        <f t="shared" ref="F54:F60" si="5">E54*C54</f>
        <v>61600</v>
      </c>
      <c r="G54" s="14"/>
      <c r="H54" s="14"/>
      <c r="I54" s="14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4"/>
      <c r="B55" s="19" t="s">
        <v>127</v>
      </c>
      <c r="C55" s="16">
        <v>0.2</v>
      </c>
      <c r="D55" s="17" t="s">
        <v>9</v>
      </c>
      <c r="E55" s="18">
        <v>120000.0</v>
      </c>
      <c r="F55" s="18">
        <f t="shared" si="5"/>
        <v>24000</v>
      </c>
      <c r="G55" s="14"/>
      <c r="H55" s="14"/>
      <c r="I55" s="14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4"/>
      <c r="B56" s="19" t="s">
        <v>53</v>
      </c>
      <c r="C56" s="16">
        <v>0.05</v>
      </c>
      <c r="D56" s="17" t="s">
        <v>9</v>
      </c>
      <c r="E56" s="18">
        <v>160000.0</v>
      </c>
      <c r="F56" s="18">
        <f t="shared" si="5"/>
        <v>8000</v>
      </c>
      <c r="G56" s="14"/>
      <c r="H56" s="14"/>
      <c r="I56" s="14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4"/>
      <c r="B57" s="19" t="s">
        <v>87</v>
      </c>
      <c r="C57" s="16">
        <v>0.005</v>
      </c>
      <c r="D57" s="17" t="s">
        <v>9</v>
      </c>
      <c r="E57" s="18">
        <v>116500.0</v>
      </c>
      <c r="F57" s="18">
        <f t="shared" si="5"/>
        <v>582.5</v>
      </c>
      <c r="G57" s="14"/>
      <c r="H57" s="14"/>
      <c r="I57" s="1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4"/>
      <c r="B58" s="19" t="s">
        <v>22</v>
      </c>
      <c r="C58" s="16">
        <v>0.01</v>
      </c>
      <c r="D58" s="17" t="s">
        <v>9</v>
      </c>
      <c r="E58" s="18">
        <v>22000.0</v>
      </c>
      <c r="F58" s="18">
        <f t="shared" si="5"/>
        <v>220</v>
      </c>
      <c r="G58" s="14"/>
      <c r="H58" s="14"/>
      <c r="I58" s="14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4"/>
      <c r="B59" s="19" t="s">
        <v>13</v>
      </c>
      <c r="C59" s="16">
        <v>0.002</v>
      </c>
      <c r="D59" s="17" t="s">
        <v>9</v>
      </c>
      <c r="E59" s="18">
        <v>6000.0</v>
      </c>
      <c r="F59" s="18">
        <f t="shared" si="5"/>
        <v>12</v>
      </c>
      <c r="G59" s="14"/>
      <c r="H59" s="14"/>
      <c r="I59" s="1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4"/>
      <c r="B60" s="19" t="s">
        <v>92</v>
      </c>
      <c r="C60" s="16">
        <v>0.002</v>
      </c>
      <c r="D60" s="17" t="s">
        <v>9</v>
      </c>
      <c r="E60" s="18">
        <v>295000.0</v>
      </c>
      <c r="F60" s="18">
        <f t="shared" si="5"/>
        <v>590</v>
      </c>
      <c r="G60" s="14"/>
      <c r="H60" s="14"/>
      <c r="I60" s="14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0"/>
      <c r="B61" s="21"/>
      <c r="C61" s="22"/>
      <c r="D61" s="23"/>
      <c r="E61" s="24"/>
      <c r="F61" s="24"/>
      <c r="G61" s="20"/>
      <c r="H61" s="20"/>
      <c r="I61" s="20"/>
      <c r="J61" s="2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6" t="s">
        <v>128</v>
      </c>
      <c r="B62" s="85" t="s">
        <v>24</v>
      </c>
      <c r="C62" s="17"/>
      <c r="D62" s="17"/>
      <c r="E62" s="18"/>
      <c r="F62" s="18"/>
      <c r="G62" s="26">
        <f>SUM(F64:F68)</f>
        <v>52456.57143</v>
      </c>
      <c r="H62" s="27">
        <v>0.35</v>
      </c>
      <c r="I62" s="28">
        <f>G62/H62</f>
        <v>149875.9184</v>
      </c>
      <c r="J62" s="29" t="s">
        <v>9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4"/>
      <c r="B63" s="15"/>
      <c r="C63" s="16"/>
      <c r="D63" s="17"/>
      <c r="E63" s="18"/>
      <c r="F63" s="18"/>
      <c r="G63" s="14"/>
      <c r="H63" s="14"/>
      <c r="I63" s="14"/>
      <c r="J63" s="1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4"/>
      <c r="B64" s="30" t="s">
        <v>129</v>
      </c>
      <c r="C64" s="17">
        <v>0.1</v>
      </c>
      <c r="D64" s="17" t="s">
        <v>9</v>
      </c>
      <c r="E64" s="18">
        <f>89000/0.35</f>
        <v>254285.7143</v>
      </c>
      <c r="F64" s="18">
        <f t="shared" ref="F64:F68" si="6">E64*C64</f>
        <v>25428.57143</v>
      </c>
      <c r="G64" s="14"/>
      <c r="H64" s="14"/>
      <c r="I64" s="14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4"/>
      <c r="B65" s="30" t="s">
        <v>130</v>
      </c>
      <c r="C65" s="17">
        <v>0.15</v>
      </c>
      <c r="D65" s="17" t="s">
        <v>9</v>
      </c>
      <c r="E65" s="18">
        <v>3000.0</v>
      </c>
      <c r="F65" s="18">
        <f t="shared" si="6"/>
        <v>450</v>
      </c>
      <c r="G65" s="14"/>
      <c r="H65" s="14"/>
      <c r="I65" s="14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4"/>
      <c r="B66" s="30" t="s">
        <v>127</v>
      </c>
      <c r="C66" s="17">
        <v>0.2</v>
      </c>
      <c r="D66" s="17" t="s">
        <v>9</v>
      </c>
      <c r="E66" s="18">
        <v>130000.0</v>
      </c>
      <c r="F66" s="18">
        <f t="shared" si="6"/>
        <v>26000</v>
      </c>
      <c r="G66" s="14"/>
      <c r="H66" s="14"/>
      <c r="I66" s="14"/>
      <c r="J66" s="1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4"/>
      <c r="B67" s="30" t="s">
        <v>87</v>
      </c>
      <c r="C67" s="17">
        <v>0.01</v>
      </c>
      <c r="D67" s="17" t="s">
        <v>9</v>
      </c>
      <c r="E67" s="18">
        <v>55000.0</v>
      </c>
      <c r="F67" s="18">
        <f t="shared" si="6"/>
        <v>550</v>
      </c>
      <c r="G67" s="14"/>
      <c r="H67" s="14"/>
      <c r="I67" s="14"/>
      <c r="J67" s="1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4"/>
      <c r="B68" s="30" t="s">
        <v>13</v>
      </c>
      <c r="C68" s="17">
        <v>0.004</v>
      </c>
      <c r="D68" s="17" t="s">
        <v>9</v>
      </c>
      <c r="E68" s="18">
        <v>7000.0</v>
      </c>
      <c r="F68" s="18">
        <f t="shared" si="6"/>
        <v>28</v>
      </c>
      <c r="G68" s="14"/>
      <c r="H68" s="14"/>
      <c r="I68" s="14"/>
      <c r="J68" s="1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0"/>
      <c r="B69" s="94"/>
      <c r="C69" s="23"/>
      <c r="D69" s="23"/>
      <c r="E69" s="24"/>
      <c r="F69" s="24"/>
      <c r="G69" s="20"/>
      <c r="H69" s="20"/>
      <c r="I69" s="20"/>
      <c r="J69" s="2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6" t="s">
        <v>131</v>
      </c>
      <c r="B70" s="85" t="s">
        <v>24</v>
      </c>
      <c r="C70" s="17"/>
      <c r="D70" s="17"/>
      <c r="E70" s="18"/>
      <c r="F70" s="18"/>
      <c r="G70" s="26">
        <f>SUM(F72:F78)</f>
        <v>50390</v>
      </c>
      <c r="H70" s="27">
        <v>0.5</v>
      </c>
      <c r="I70" s="28">
        <f>G70/H70</f>
        <v>100780</v>
      </c>
      <c r="J70" s="29" t="s">
        <v>9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4"/>
      <c r="B71" s="15"/>
      <c r="C71" s="16"/>
      <c r="D71" s="17"/>
      <c r="E71" s="18"/>
      <c r="F71" s="18"/>
      <c r="G71" s="14"/>
      <c r="H71" s="14"/>
      <c r="I71" s="14"/>
      <c r="J71" s="1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4"/>
      <c r="B72" s="19" t="s">
        <v>132</v>
      </c>
      <c r="C72" s="16">
        <v>0.4</v>
      </c>
      <c r="D72" s="17" t="s">
        <v>9</v>
      </c>
      <c r="E72" s="18">
        <v>30000.0</v>
      </c>
      <c r="F72" s="18">
        <f t="shared" ref="F72:F78" si="7">E72*C72</f>
        <v>12000</v>
      </c>
      <c r="G72" s="14"/>
      <c r="H72" s="14"/>
      <c r="I72" s="14"/>
      <c r="J72" s="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4"/>
      <c r="B73" s="19" t="s">
        <v>87</v>
      </c>
      <c r="C73" s="16">
        <v>0.05</v>
      </c>
      <c r="D73" s="17" t="s">
        <v>9</v>
      </c>
      <c r="E73" s="18">
        <v>55000.0</v>
      </c>
      <c r="F73" s="18">
        <f t="shared" si="7"/>
        <v>2750</v>
      </c>
      <c r="G73" s="14"/>
      <c r="H73" s="14"/>
      <c r="I73" s="14"/>
      <c r="J73" s="1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4"/>
      <c r="B74" s="19" t="s">
        <v>100</v>
      </c>
      <c r="C74" s="16">
        <v>0.005</v>
      </c>
      <c r="D74" s="17" t="s">
        <v>9</v>
      </c>
      <c r="E74" s="34">
        <v>594000.0</v>
      </c>
      <c r="F74" s="18">
        <f t="shared" si="7"/>
        <v>2970</v>
      </c>
      <c r="G74" s="14"/>
      <c r="H74" s="14"/>
      <c r="I74" s="14"/>
      <c r="J74" s="1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4"/>
      <c r="B75" s="19" t="s">
        <v>107</v>
      </c>
      <c r="C75" s="16">
        <v>0.05</v>
      </c>
      <c r="D75" s="17" t="s">
        <v>9</v>
      </c>
      <c r="E75" s="18">
        <v>173000.0</v>
      </c>
      <c r="F75" s="18">
        <f t="shared" si="7"/>
        <v>8650</v>
      </c>
      <c r="G75" s="14"/>
      <c r="H75" s="14"/>
      <c r="I75" s="14"/>
      <c r="J75" s="1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4"/>
      <c r="B76" s="19" t="s">
        <v>53</v>
      </c>
      <c r="C76" s="16">
        <v>0.1</v>
      </c>
      <c r="D76" s="17" t="s">
        <v>9</v>
      </c>
      <c r="E76" s="18">
        <v>210000.0</v>
      </c>
      <c r="F76" s="18">
        <f t="shared" si="7"/>
        <v>21000</v>
      </c>
      <c r="G76" s="14"/>
      <c r="H76" s="14"/>
      <c r="I76" s="14"/>
      <c r="J76" s="1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4"/>
      <c r="B77" s="19" t="s">
        <v>13</v>
      </c>
      <c r="C77" s="16">
        <v>0.01</v>
      </c>
      <c r="D77" s="17" t="s">
        <v>9</v>
      </c>
      <c r="E77" s="18">
        <v>7000.0</v>
      </c>
      <c r="F77" s="18">
        <f t="shared" si="7"/>
        <v>70</v>
      </c>
      <c r="G77" s="14"/>
      <c r="H77" s="14"/>
      <c r="I77" s="14"/>
      <c r="J77" s="1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4"/>
      <c r="B78" s="19" t="s">
        <v>92</v>
      </c>
      <c r="C78" s="16">
        <v>0.01</v>
      </c>
      <c r="D78" s="17" t="s">
        <v>9</v>
      </c>
      <c r="E78" s="18">
        <v>295000.0</v>
      </c>
      <c r="F78" s="18">
        <f t="shared" si="7"/>
        <v>2950</v>
      </c>
      <c r="G78" s="14"/>
      <c r="H78" s="14"/>
      <c r="I78" s="14"/>
      <c r="J78" s="1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0"/>
      <c r="B79" s="21"/>
      <c r="C79" s="22"/>
      <c r="D79" s="23"/>
      <c r="E79" s="24"/>
      <c r="F79" s="24"/>
      <c r="G79" s="20"/>
      <c r="H79" s="20"/>
      <c r="I79" s="20"/>
      <c r="J79" s="2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6" t="s">
        <v>133</v>
      </c>
      <c r="B80" s="85" t="s">
        <v>24</v>
      </c>
      <c r="C80" s="16"/>
      <c r="D80" s="17"/>
      <c r="E80" s="17"/>
      <c r="F80" s="18"/>
      <c r="G80" s="26">
        <f>SUM(F82:F87)</f>
        <v>396115</v>
      </c>
      <c r="H80" s="27">
        <v>1.0</v>
      </c>
      <c r="I80" s="28">
        <f>G80/H80</f>
        <v>396115</v>
      </c>
      <c r="J80" s="29" t="s">
        <v>9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4"/>
      <c r="B81" s="15"/>
      <c r="C81" s="16"/>
      <c r="D81" s="17"/>
      <c r="E81" s="17"/>
      <c r="F81" s="18"/>
      <c r="G81" s="14"/>
      <c r="H81" s="14"/>
      <c r="I81" s="14"/>
      <c r="J81" s="1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4"/>
      <c r="B82" s="30" t="s">
        <v>107</v>
      </c>
      <c r="C82" s="17">
        <v>0.2</v>
      </c>
      <c r="D82" s="17" t="s">
        <v>9</v>
      </c>
      <c r="E82" s="18">
        <v>173000.0</v>
      </c>
      <c r="F82" s="18">
        <f t="shared" ref="F82:F87" si="8">E82*C82</f>
        <v>34600</v>
      </c>
      <c r="G82" s="14"/>
      <c r="H82" s="14"/>
      <c r="I82" s="14"/>
      <c r="J82" s="1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4"/>
      <c r="B83" s="30" t="s">
        <v>134</v>
      </c>
      <c r="C83" s="17">
        <v>0.4</v>
      </c>
      <c r="D83" s="17" t="s">
        <v>9</v>
      </c>
      <c r="E83" s="18">
        <v>724000.0</v>
      </c>
      <c r="F83" s="18">
        <f t="shared" si="8"/>
        <v>289600</v>
      </c>
      <c r="G83" s="14"/>
      <c r="H83" s="14"/>
      <c r="I83" s="14"/>
      <c r="J83" s="1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4"/>
      <c r="B84" s="30" t="s">
        <v>87</v>
      </c>
      <c r="C84" s="17">
        <v>0.01</v>
      </c>
      <c r="D84" s="17" t="s">
        <v>9</v>
      </c>
      <c r="E84" s="18">
        <v>116500.0</v>
      </c>
      <c r="F84" s="18">
        <f t="shared" si="8"/>
        <v>1165</v>
      </c>
      <c r="G84" s="14"/>
      <c r="H84" s="14"/>
      <c r="I84" s="14"/>
      <c r="J84" s="1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4"/>
      <c r="B85" s="30" t="s">
        <v>135</v>
      </c>
      <c r="C85" s="17">
        <v>0.05</v>
      </c>
      <c r="D85" s="17" t="s">
        <v>9</v>
      </c>
      <c r="E85" s="18">
        <v>468000.0</v>
      </c>
      <c r="F85" s="18">
        <f t="shared" si="8"/>
        <v>23400</v>
      </c>
      <c r="G85" s="14"/>
      <c r="H85" s="14"/>
      <c r="I85" s="14"/>
      <c r="J85" s="1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4"/>
      <c r="B86" s="30" t="s">
        <v>29</v>
      </c>
      <c r="C86" s="17">
        <v>0.075</v>
      </c>
      <c r="D86" s="17" t="s">
        <v>9</v>
      </c>
      <c r="E86" s="18">
        <v>98000.0</v>
      </c>
      <c r="F86" s="18">
        <f t="shared" si="8"/>
        <v>7350</v>
      </c>
      <c r="G86" s="14"/>
      <c r="H86" s="14"/>
      <c r="I86" s="14"/>
      <c r="J86" s="1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4"/>
      <c r="B87" s="30" t="s">
        <v>53</v>
      </c>
      <c r="C87" s="17">
        <v>0.25</v>
      </c>
      <c r="D87" s="17" t="s">
        <v>9</v>
      </c>
      <c r="E87" s="18">
        <v>160000.0</v>
      </c>
      <c r="F87" s="18">
        <f t="shared" si="8"/>
        <v>40000</v>
      </c>
      <c r="G87" s="14"/>
      <c r="H87" s="14"/>
      <c r="I87" s="14"/>
      <c r="J87" s="1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0"/>
      <c r="B88" s="21"/>
      <c r="C88" s="23"/>
      <c r="D88" s="23"/>
      <c r="E88" s="23"/>
      <c r="F88" s="24"/>
      <c r="G88" s="20"/>
      <c r="H88" s="20"/>
      <c r="I88" s="20"/>
      <c r="J88" s="2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6" t="s">
        <v>136</v>
      </c>
      <c r="B89" s="85" t="s">
        <v>24</v>
      </c>
      <c r="C89" s="16"/>
      <c r="D89" s="17"/>
      <c r="E89" s="18"/>
      <c r="F89" s="18"/>
      <c r="G89" s="26" t="str">
        <f>SUM(F91:F100)</f>
        <v>#REF!</v>
      </c>
      <c r="H89" s="27">
        <v>0.43</v>
      </c>
      <c r="I89" s="28" t="str">
        <f>G89/H89</f>
        <v>#REF!</v>
      </c>
      <c r="J89" s="29" t="s">
        <v>9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4"/>
      <c r="B90" s="15"/>
      <c r="C90" s="16"/>
      <c r="D90" s="17"/>
      <c r="E90" s="18"/>
      <c r="F90" s="18"/>
      <c r="G90" s="14"/>
      <c r="H90" s="14"/>
      <c r="I90" s="14"/>
      <c r="J90" s="1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4"/>
      <c r="B91" s="15" t="s">
        <v>123</v>
      </c>
      <c r="C91" s="16">
        <v>0.2</v>
      </c>
      <c r="D91" s="17" t="s">
        <v>9</v>
      </c>
      <c r="E91" s="34">
        <v>130000.0</v>
      </c>
      <c r="F91" s="18">
        <f t="shared" ref="F91:F100" si="9">E91*C91</f>
        <v>26000</v>
      </c>
      <c r="G91" s="14"/>
      <c r="H91" s="14"/>
      <c r="I91" s="14"/>
      <c r="J91" s="1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4"/>
      <c r="B92" s="15" t="s">
        <v>137</v>
      </c>
      <c r="C92" s="16">
        <v>0.03</v>
      </c>
      <c r="D92" s="17" t="s">
        <v>9</v>
      </c>
      <c r="E92" s="18" t="str">
        <f>#REF!</f>
        <v>#REF!</v>
      </c>
      <c r="F92" s="18" t="str">
        <f t="shared" si="9"/>
        <v>#REF!</v>
      </c>
      <c r="G92" s="14"/>
      <c r="H92" s="14"/>
      <c r="I92" s="14"/>
      <c r="J92" s="1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4"/>
      <c r="B93" s="15" t="s">
        <v>138</v>
      </c>
      <c r="C93" s="16">
        <v>0.01</v>
      </c>
      <c r="D93" s="17" t="s">
        <v>9</v>
      </c>
      <c r="E93" s="18">
        <v>80000.0</v>
      </c>
      <c r="F93" s="18">
        <f t="shared" si="9"/>
        <v>800</v>
      </c>
      <c r="G93" s="14"/>
      <c r="H93" s="14"/>
      <c r="I93" s="14"/>
      <c r="J93" s="1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4"/>
      <c r="B94" s="15" t="s">
        <v>122</v>
      </c>
      <c r="C94" s="16">
        <v>0.005</v>
      </c>
      <c r="D94" s="17" t="s">
        <v>9</v>
      </c>
      <c r="E94" s="18">
        <v>55000.0</v>
      </c>
      <c r="F94" s="18">
        <f t="shared" si="9"/>
        <v>275</v>
      </c>
      <c r="G94" s="14"/>
      <c r="H94" s="14"/>
      <c r="I94" s="14"/>
      <c r="J94" s="1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4"/>
      <c r="B95" s="15" t="s">
        <v>90</v>
      </c>
      <c r="C95" s="16">
        <v>0.002</v>
      </c>
      <c r="D95" s="17" t="s">
        <v>9</v>
      </c>
      <c r="E95" s="34">
        <v>285000.0</v>
      </c>
      <c r="F95" s="18">
        <f t="shared" si="9"/>
        <v>570</v>
      </c>
      <c r="G95" s="14"/>
      <c r="H95" s="14"/>
      <c r="I95" s="14"/>
      <c r="J95" s="1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4"/>
      <c r="B96" s="15" t="s">
        <v>139</v>
      </c>
      <c r="C96" s="16">
        <v>0.015</v>
      </c>
      <c r="D96" s="17" t="s">
        <v>9</v>
      </c>
      <c r="E96" s="34">
        <v>125000.0</v>
      </c>
      <c r="F96" s="18">
        <f t="shared" si="9"/>
        <v>1875</v>
      </c>
      <c r="G96" s="14"/>
      <c r="H96" s="14"/>
      <c r="I96" s="14"/>
      <c r="J96" s="1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4"/>
      <c r="B97" s="15" t="s">
        <v>124</v>
      </c>
      <c r="C97" s="16">
        <v>0.015</v>
      </c>
      <c r="D97" s="17" t="s">
        <v>9</v>
      </c>
      <c r="E97" s="34">
        <v>72000.0</v>
      </c>
      <c r="F97" s="18">
        <f t="shared" si="9"/>
        <v>1080</v>
      </c>
      <c r="G97" s="14"/>
      <c r="H97" s="14"/>
      <c r="I97" s="14"/>
      <c r="J97" s="1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4"/>
      <c r="B98" s="15" t="s">
        <v>140</v>
      </c>
      <c r="C98" s="16">
        <v>0.003</v>
      </c>
      <c r="D98" s="17" t="s">
        <v>9</v>
      </c>
      <c r="E98" s="18">
        <v>6000.0</v>
      </c>
      <c r="F98" s="18">
        <f t="shared" si="9"/>
        <v>18</v>
      </c>
      <c r="G98" s="14"/>
      <c r="H98" s="14"/>
      <c r="I98" s="14"/>
      <c r="J98" s="1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4"/>
      <c r="B99" s="15" t="s">
        <v>141</v>
      </c>
      <c r="C99" s="16">
        <v>0.005</v>
      </c>
      <c r="D99" s="17" t="s">
        <v>9</v>
      </c>
      <c r="E99" s="18">
        <v>295000.0</v>
      </c>
      <c r="F99" s="18">
        <f t="shared" si="9"/>
        <v>1475</v>
      </c>
      <c r="G99" s="14"/>
      <c r="H99" s="14"/>
      <c r="I99" s="14"/>
      <c r="J99" s="1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4"/>
      <c r="B100" s="15" t="s">
        <v>53</v>
      </c>
      <c r="C100" s="16">
        <v>0.25</v>
      </c>
      <c r="D100" s="17" t="s">
        <v>9</v>
      </c>
      <c r="E100" s="18">
        <v>210000.0</v>
      </c>
      <c r="F100" s="18">
        <f t="shared" si="9"/>
        <v>52500</v>
      </c>
      <c r="G100" s="14"/>
      <c r="H100" s="14"/>
      <c r="I100" s="14"/>
      <c r="J100" s="1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0"/>
      <c r="B101" s="21"/>
      <c r="C101" s="23"/>
      <c r="D101" s="23"/>
      <c r="E101" s="24"/>
      <c r="F101" s="24"/>
      <c r="G101" s="20"/>
      <c r="H101" s="20"/>
      <c r="I101" s="20"/>
      <c r="J101" s="2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6" t="s">
        <v>142</v>
      </c>
      <c r="B102" s="7" t="s">
        <v>142</v>
      </c>
      <c r="C102" s="8"/>
      <c r="D102" s="8"/>
      <c r="E102" s="8"/>
      <c r="F102" s="9"/>
      <c r="G102" s="10">
        <f>SUM(F104:F107)</f>
        <v>16802.85714</v>
      </c>
      <c r="H102" s="11">
        <v>0.17</v>
      </c>
      <c r="I102" s="40">
        <f>G102/H102</f>
        <v>98840.33613</v>
      </c>
      <c r="J102" s="13" t="s">
        <v>9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4"/>
      <c r="B103" s="2"/>
      <c r="C103" s="17"/>
      <c r="D103" s="16"/>
      <c r="E103" s="17"/>
      <c r="F103" s="18"/>
      <c r="G103" s="14"/>
      <c r="H103" s="14"/>
      <c r="I103" s="14"/>
      <c r="J103" s="1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4"/>
      <c r="B104" s="90" t="s">
        <v>143</v>
      </c>
      <c r="C104" s="17">
        <v>0.08</v>
      </c>
      <c r="D104" s="16" t="s">
        <v>9</v>
      </c>
      <c r="E104" s="17">
        <v>147000.0</v>
      </c>
      <c r="F104" s="18">
        <f t="shared" ref="F104:F107" si="10">C104*E104</f>
        <v>11760</v>
      </c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4"/>
      <c r="B105" s="90" t="s">
        <v>144</v>
      </c>
      <c r="C105" s="17">
        <v>0.02</v>
      </c>
      <c r="D105" s="16" t="s">
        <v>9</v>
      </c>
      <c r="E105" s="17">
        <v>100000.0</v>
      </c>
      <c r="F105" s="18">
        <f t="shared" si="10"/>
        <v>2000</v>
      </c>
      <c r="G105" s="14"/>
      <c r="H105" s="14"/>
      <c r="I105" s="14"/>
      <c r="J105" s="1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4"/>
      <c r="B106" s="90" t="s">
        <v>145</v>
      </c>
      <c r="C106" s="17">
        <v>0.06</v>
      </c>
      <c r="D106" s="16" t="s">
        <v>9</v>
      </c>
      <c r="E106" s="95">
        <f>'SALSA, COLD SAUCES &amp; CONDIMENTS'!I255</f>
        <v>38714.28571</v>
      </c>
      <c r="F106" s="18">
        <f t="shared" si="10"/>
        <v>2322.857143</v>
      </c>
      <c r="G106" s="14"/>
      <c r="H106" s="14"/>
      <c r="I106" s="14"/>
      <c r="J106" s="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4"/>
      <c r="B107" s="90" t="s">
        <v>124</v>
      </c>
      <c r="C107" s="17">
        <v>0.01</v>
      </c>
      <c r="D107" s="16" t="s">
        <v>9</v>
      </c>
      <c r="E107" s="17">
        <v>72000.0</v>
      </c>
      <c r="F107" s="18">
        <f t="shared" si="10"/>
        <v>720</v>
      </c>
      <c r="G107" s="14"/>
      <c r="H107" s="14"/>
      <c r="I107" s="14"/>
      <c r="J107" s="1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0"/>
      <c r="B108" s="22"/>
      <c r="C108" s="23"/>
      <c r="D108" s="23"/>
      <c r="E108" s="23"/>
      <c r="F108" s="24"/>
      <c r="G108" s="20"/>
      <c r="H108" s="20"/>
      <c r="I108" s="20"/>
      <c r="J108" s="2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6" t="s">
        <v>146</v>
      </c>
      <c r="B109" s="85" t="s">
        <v>24</v>
      </c>
      <c r="C109" s="16"/>
      <c r="D109" s="17"/>
      <c r="E109" s="17"/>
      <c r="F109" s="18"/>
      <c r="G109" s="26">
        <f>SUM(F111:F116)</f>
        <v>45929.5</v>
      </c>
      <c r="H109" s="27">
        <v>0.3</v>
      </c>
      <c r="I109" s="28">
        <f>G109/H109</f>
        <v>153098.3333</v>
      </c>
      <c r="J109" s="29" t="s">
        <v>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4"/>
      <c r="B110" s="37"/>
      <c r="C110" s="16"/>
      <c r="D110" s="17"/>
      <c r="E110" s="17"/>
      <c r="F110" s="18"/>
      <c r="G110" s="14"/>
      <c r="H110" s="14"/>
      <c r="I110" s="14"/>
      <c r="J110" s="1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4"/>
      <c r="B111" s="37" t="s">
        <v>147</v>
      </c>
      <c r="C111" s="16">
        <v>0.03</v>
      </c>
      <c r="D111" s="17" t="s">
        <v>9</v>
      </c>
      <c r="E111" s="18">
        <v>74000.0</v>
      </c>
      <c r="F111" s="18">
        <f t="shared" ref="F111:F116" si="11">E111*C111</f>
        <v>2220</v>
      </c>
      <c r="G111" s="14"/>
      <c r="H111" s="14"/>
      <c r="I111" s="14"/>
      <c r="J111" s="1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4"/>
      <c r="B112" s="37" t="s">
        <v>148</v>
      </c>
      <c r="C112" s="16">
        <v>0.08</v>
      </c>
      <c r="D112" s="17" t="s">
        <v>9</v>
      </c>
      <c r="E112" s="18">
        <v>111000.0</v>
      </c>
      <c r="F112" s="18">
        <f t="shared" si="11"/>
        <v>8880</v>
      </c>
      <c r="G112" s="14"/>
      <c r="H112" s="14"/>
      <c r="I112" s="14"/>
      <c r="J112" s="1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4"/>
      <c r="B113" s="37" t="s">
        <v>149</v>
      </c>
      <c r="C113" s="16">
        <v>0.06</v>
      </c>
      <c r="D113" s="17" t="s">
        <v>9</v>
      </c>
      <c r="E113" s="18">
        <v>100000.0</v>
      </c>
      <c r="F113" s="18">
        <f t="shared" si="11"/>
        <v>6000</v>
      </c>
      <c r="G113" s="14"/>
      <c r="H113" s="14"/>
      <c r="I113" s="14"/>
      <c r="J113" s="1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4"/>
      <c r="B114" s="37" t="s">
        <v>150</v>
      </c>
      <c r="C114" s="16">
        <v>0.09</v>
      </c>
      <c r="D114" s="17" t="s">
        <v>9</v>
      </c>
      <c r="E114" s="18">
        <f>I173</f>
        <v>151050</v>
      </c>
      <c r="F114" s="18">
        <f t="shared" si="11"/>
        <v>13594.5</v>
      </c>
      <c r="G114" s="14"/>
      <c r="H114" s="14"/>
      <c r="I114" s="14"/>
      <c r="J114" s="1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4"/>
      <c r="B115" s="37" t="s">
        <v>92</v>
      </c>
      <c r="C115" s="16">
        <v>0.005</v>
      </c>
      <c r="D115" s="17" t="s">
        <v>9</v>
      </c>
      <c r="E115" s="18">
        <v>295000.0</v>
      </c>
      <c r="F115" s="18">
        <f t="shared" si="11"/>
        <v>1475</v>
      </c>
      <c r="G115" s="14"/>
      <c r="H115" s="14"/>
      <c r="I115" s="14"/>
      <c r="J115" s="1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4"/>
      <c r="B116" s="37" t="s">
        <v>119</v>
      </c>
      <c r="C116" s="16">
        <v>0.04</v>
      </c>
      <c r="D116" s="17" t="s">
        <v>9</v>
      </c>
      <c r="E116" s="18">
        <v>344000.0</v>
      </c>
      <c r="F116" s="18">
        <f t="shared" si="11"/>
        <v>13760</v>
      </c>
      <c r="G116" s="14"/>
      <c r="H116" s="14"/>
      <c r="I116" s="14"/>
      <c r="J116" s="1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0"/>
      <c r="B117" s="39"/>
      <c r="C117" s="23"/>
      <c r="D117" s="23"/>
      <c r="E117" s="23"/>
      <c r="F117" s="24"/>
      <c r="G117" s="20"/>
      <c r="H117" s="20"/>
      <c r="I117" s="20"/>
      <c r="J117" s="2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6" t="s">
        <v>151</v>
      </c>
      <c r="B118" s="85" t="s">
        <v>24</v>
      </c>
      <c r="C118" s="16"/>
      <c r="D118" s="17"/>
      <c r="E118" s="17"/>
      <c r="F118" s="18"/>
      <c r="G118" s="26">
        <f>SUM(F120:F127)</f>
        <v>62429.5</v>
      </c>
      <c r="H118" s="27">
        <v>0.3</v>
      </c>
      <c r="I118" s="28">
        <f>G118/H118</f>
        <v>208098.3333</v>
      </c>
      <c r="J118" s="29" t="s">
        <v>9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4"/>
      <c r="B119" s="37"/>
      <c r="C119" s="16"/>
      <c r="D119" s="17"/>
      <c r="E119" s="17"/>
      <c r="F119" s="18"/>
      <c r="G119" s="14"/>
      <c r="H119" s="14"/>
      <c r="I119" s="14"/>
      <c r="J119" s="1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4"/>
      <c r="B120" s="37" t="s">
        <v>147</v>
      </c>
      <c r="C120" s="16">
        <v>0.03</v>
      </c>
      <c r="D120" s="17" t="s">
        <v>9</v>
      </c>
      <c r="E120" s="18">
        <v>74000.0</v>
      </c>
      <c r="F120" s="18">
        <f t="shared" ref="F120:F127" si="12">E120*C120</f>
        <v>2220</v>
      </c>
      <c r="G120" s="14"/>
      <c r="H120" s="14"/>
      <c r="I120" s="14"/>
      <c r="J120" s="1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4"/>
      <c r="B121" s="37" t="s">
        <v>152</v>
      </c>
      <c r="C121" s="16">
        <v>0.03</v>
      </c>
      <c r="D121" s="17" t="s">
        <v>9</v>
      </c>
      <c r="E121" s="18">
        <v>90000.0</v>
      </c>
      <c r="F121" s="18">
        <f t="shared" si="12"/>
        <v>2700</v>
      </c>
      <c r="G121" s="14"/>
      <c r="H121" s="14"/>
      <c r="I121" s="14"/>
      <c r="J121" s="1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4"/>
      <c r="B122" s="37" t="s">
        <v>148</v>
      </c>
      <c r="C122" s="16">
        <v>0.08</v>
      </c>
      <c r="D122" s="17" t="s">
        <v>9</v>
      </c>
      <c r="E122" s="18">
        <v>111000.0</v>
      </c>
      <c r="F122" s="18">
        <f t="shared" si="12"/>
        <v>8880</v>
      </c>
      <c r="G122" s="14"/>
      <c r="H122" s="14"/>
      <c r="I122" s="14"/>
      <c r="J122" s="1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4"/>
      <c r="B123" s="37" t="s">
        <v>149</v>
      </c>
      <c r="C123" s="16">
        <v>0.06</v>
      </c>
      <c r="D123" s="17" t="s">
        <v>9</v>
      </c>
      <c r="E123" s="18">
        <v>100000.0</v>
      </c>
      <c r="F123" s="18">
        <f t="shared" si="12"/>
        <v>6000</v>
      </c>
      <c r="G123" s="14"/>
      <c r="H123" s="14"/>
      <c r="I123" s="14"/>
      <c r="J123" s="1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4"/>
      <c r="B124" s="37" t="s">
        <v>150</v>
      </c>
      <c r="C124" s="16">
        <v>0.09</v>
      </c>
      <c r="D124" s="17" t="s">
        <v>9</v>
      </c>
      <c r="E124" s="18">
        <f>E114</f>
        <v>151050</v>
      </c>
      <c r="F124" s="18">
        <f t="shared" si="12"/>
        <v>13594.5</v>
      </c>
      <c r="G124" s="14"/>
      <c r="H124" s="14"/>
      <c r="I124" s="14"/>
      <c r="J124" s="1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4"/>
      <c r="B125" s="37" t="s">
        <v>92</v>
      </c>
      <c r="C125" s="16">
        <v>0.005</v>
      </c>
      <c r="D125" s="17" t="s">
        <v>9</v>
      </c>
      <c r="E125" s="18">
        <v>295000.0</v>
      </c>
      <c r="F125" s="18">
        <f t="shared" si="12"/>
        <v>1475</v>
      </c>
      <c r="G125" s="14"/>
      <c r="H125" s="14"/>
      <c r="I125" s="14"/>
      <c r="J125" s="1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4"/>
      <c r="B126" s="37" t="s">
        <v>153</v>
      </c>
      <c r="C126" s="16">
        <v>0.03</v>
      </c>
      <c r="D126" s="17" t="s">
        <v>9</v>
      </c>
      <c r="E126" s="18">
        <v>804000.0</v>
      </c>
      <c r="F126" s="18">
        <f t="shared" si="12"/>
        <v>24120</v>
      </c>
      <c r="G126" s="14"/>
      <c r="H126" s="14"/>
      <c r="I126" s="14"/>
      <c r="J126" s="1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4"/>
      <c r="B127" s="37" t="s">
        <v>119</v>
      </c>
      <c r="C127" s="16">
        <v>0.01</v>
      </c>
      <c r="D127" s="17" t="s">
        <v>9</v>
      </c>
      <c r="E127" s="18">
        <v>344000.0</v>
      </c>
      <c r="F127" s="18">
        <f t="shared" si="12"/>
        <v>3440</v>
      </c>
      <c r="G127" s="14"/>
      <c r="H127" s="14"/>
      <c r="I127" s="14"/>
      <c r="J127" s="1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0"/>
      <c r="B128" s="39"/>
      <c r="C128" s="23"/>
      <c r="D128" s="23"/>
      <c r="E128" s="23"/>
      <c r="F128" s="24"/>
      <c r="G128" s="20"/>
      <c r="H128" s="20"/>
      <c r="I128" s="20"/>
      <c r="J128" s="20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6" t="s">
        <v>154</v>
      </c>
      <c r="B129" s="85" t="s">
        <v>24</v>
      </c>
      <c r="C129" s="16"/>
      <c r="D129" s="17"/>
      <c r="E129" s="18"/>
      <c r="F129" s="18"/>
      <c r="G129" s="26">
        <f>SUM(F131:F140)</f>
        <v>38510.09286</v>
      </c>
      <c r="H129" s="27">
        <v>0.43</v>
      </c>
      <c r="I129" s="28">
        <f>G129/H129</f>
        <v>89558.35548</v>
      </c>
      <c r="J129" s="29" t="s">
        <v>9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4"/>
      <c r="B130" s="15"/>
      <c r="C130" s="16"/>
      <c r="D130" s="17"/>
      <c r="E130" s="18"/>
      <c r="F130" s="18"/>
      <c r="G130" s="14"/>
      <c r="H130" s="14"/>
      <c r="I130" s="14"/>
      <c r="J130" s="1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4"/>
      <c r="B131" s="15" t="s">
        <v>155</v>
      </c>
      <c r="C131" s="16">
        <v>0.06</v>
      </c>
      <c r="D131" s="17" t="s">
        <v>9</v>
      </c>
      <c r="E131" s="18">
        <f>89000/0.35</f>
        <v>254285.7143</v>
      </c>
      <c r="F131" s="18">
        <f t="shared" ref="F131:F140" si="13">E131*C131</f>
        <v>15257.14286</v>
      </c>
      <c r="G131" s="14"/>
      <c r="H131" s="14"/>
      <c r="I131" s="14"/>
      <c r="J131" s="1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4"/>
      <c r="B132" s="15" t="s">
        <v>156</v>
      </c>
      <c r="C132" s="16">
        <v>0.03</v>
      </c>
      <c r="D132" s="17" t="s">
        <v>9</v>
      </c>
      <c r="E132" s="18">
        <v>126000.0</v>
      </c>
      <c r="F132" s="18">
        <f t="shared" si="13"/>
        <v>3780</v>
      </c>
      <c r="G132" s="14"/>
      <c r="H132" s="14"/>
      <c r="I132" s="14"/>
      <c r="J132" s="1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4"/>
      <c r="B133" s="15" t="s">
        <v>157</v>
      </c>
      <c r="C133" s="16">
        <v>0.03</v>
      </c>
      <c r="D133" s="17" t="s">
        <v>9</v>
      </c>
      <c r="E133" s="18">
        <f>I109</f>
        <v>153098.3333</v>
      </c>
      <c r="F133" s="18">
        <f t="shared" si="13"/>
        <v>4592.95</v>
      </c>
      <c r="G133" s="14"/>
      <c r="H133" s="14"/>
      <c r="I133" s="14"/>
      <c r="J133" s="1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4"/>
      <c r="B134" s="15" t="s">
        <v>147</v>
      </c>
      <c r="C134" s="16">
        <v>0.01</v>
      </c>
      <c r="D134" s="17" t="s">
        <v>9</v>
      </c>
      <c r="E134" s="18">
        <v>74000.0</v>
      </c>
      <c r="F134" s="18">
        <f t="shared" si="13"/>
        <v>740</v>
      </c>
      <c r="G134" s="14"/>
      <c r="H134" s="14"/>
      <c r="I134" s="14"/>
      <c r="J134" s="1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4"/>
      <c r="B135" s="15" t="s">
        <v>119</v>
      </c>
      <c r="C135" s="16">
        <v>0.01</v>
      </c>
      <c r="D135" s="17" t="s">
        <v>9</v>
      </c>
      <c r="E135" s="34">
        <v>344000.0</v>
      </c>
      <c r="F135" s="18">
        <f t="shared" si="13"/>
        <v>3440</v>
      </c>
      <c r="G135" s="14"/>
      <c r="H135" s="14"/>
      <c r="I135" s="14"/>
      <c r="J135" s="1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4"/>
      <c r="B136" s="15" t="s">
        <v>158</v>
      </c>
      <c r="C136" s="16">
        <v>0.01</v>
      </c>
      <c r="D136" s="17" t="s">
        <v>9</v>
      </c>
      <c r="E136" s="34">
        <v>53000.0</v>
      </c>
      <c r="F136" s="18">
        <f t="shared" si="13"/>
        <v>530</v>
      </c>
      <c r="G136" s="14"/>
      <c r="H136" s="14"/>
      <c r="I136" s="14"/>
      <c r="J136" s="1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4"/>
      <c r="B137" s="15" t="s">
        <v>159</v>
      </c>
      <c r="C137" s="16">
        <v>0.03</v>
      </c>
      <c r="D137" s="17" t="s">
        <v>9</v>
      </c>
      <c r="E137" s="34">
        <v>250000.0</v>
      </c>
      <c r="F137" s="18">
        <f t="shared" si="13"/>
        <v>7500</v>
      </c>
      <c r="G137" s="14"/>
      <c r="H137" s="14"/>
      <c r="I137" s="14"/>
      <c r="J137" s="1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4"/>
      <c r="B138" s="15" t="s">
        <v>87</v>
      </c>
      <c r="C138" s="16">
        <v>0.01</v>
      </c>
      <c r="D138" s="17" t="s">
        <v>9</v>
      </c>
      <c r="E138" s="18">
        <v>60000.0</v>
      </c>
      <c r="F138" s="18">
        <f t="shared" si="13"/>
        <v>600</v>
      </c>
      <c r="G138" s="14"/>
      <c r="H138" s="14"/>
      <c r="I138" s="14"/>
      <c r="J138" s="1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4"/>
      <c r="B139" s="15" t="s">
        <v>22</v>
      </c>
      <c r="C139" s="16">
        <v>0.005</v>
      </c>
      <c r="D139" s="17" t="s">
        <v>9</v>
      </c>
      <c r="E139" s="18">
        <v>22000.0</v>
      </c>
      <c r="F139" s="18">
        <f t="shared" si="13"/>
        <v>110</v>
      </c>
      <c r="G139" s="14"/>
      <c r="H139" s="14"/>
      <c r="I139" s="14"/>
      <c r="J139" s="1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4"/>
      <c r="B140" s="15" t="s">
        <v>29</v>
      </c>
      <c r="C140" s="16">
        <v>0.02</v>
      </c>
      <c r="D140" s="17" t="s">
        <v>9</v>
      </c>
      <c r="E140" s="18">
        <v>98000.0</v>
      </c>
      <c r="F140" s="18">
        <f t="shared" si="13"/>
        <v>1960</v>
      </c>
      <c r="G140" s="14"/>
      <c r="H140" s="14"/>
      <c r="I140" s="14"/>
      <c r="J140" s="1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0"/>
      <c r="B141" s="21"/>
      <c r="C141" s="23"/>
      <c r="D141" s="23"/>
      <c r="E141" s="24"/>
      <c r="F141" s="24"/>
      <c r="G141" s="20"/>
      <c r="H141" s="20"/>
      <c r="I141" s="20"/>
      <c r="J141" s="2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6" t="s">
        <v>160</v>
      </c>
      <c r="B142" s="85" t="s">
        <v>24</v>
      </c>
      <c r="C142" s="8"/>
      <c r="D142" s="8"/>
      <c r="E142" s="8"/>
      <c r="F142" s="86"/>
      <c r="G142" s="87">
        <f>SUM(F144:F152)</f>
        <v>21015</v>
      </c>
      <c r="H142" s="11">
        <v>0.24</v>
      </c>
      <c r="I142" s="96">
        <f>G142/H142</f>
        <v>87562.5</v>
      </c>
      <c r="J142" s="97" t="s">
        <v>9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4"/>
      <c r="C143" s="17"/>
      <c r="D143" s="16"/>
      <c r="E143" s="17"/>
      <c r="F143" s="89"/>
      <c r="G143" s="14"/>
      <c r="H143" s="14"/>
      <c r="I143" s="14"/>
      <c r="J143" s="1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4"/>
      <c r="B144" s="90" t="s">
        <v>122</v>
      </c>
      <c r="C144" s="17">
        <v>0.04</v>
      </c>
      <c r="D144" s="16" t="s">
        <v>9</v>
      </c>
      <c r="E144" s="18">
        <v>55000.0</v>
      </c>
      <c r="F144" s="89">
        <f t="shared" ref="F144:F152" si="14">E144*C144</f>
        <v>2200</v>
      </c>
      <c r="G144" s="14"/>
      <c r="H144" s="14"/>
      <c r="I144" s="14"/>
      <c r="J144" s="1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4"/>
      <c r="B145" s="90" t="s">
        <v>161</v>
      </c>
      <c r="C145" s="45">
        <v>0.02</v>
      </c>
      <c r="D145" s="16" t="s">
        <v>9</v>
      </c>
      <c r="E145" s="17">
        <v>50000.0</v>
      </c>
      <c r="F145" s="89">
        <f t="shared" si="14"/>
        <v>1000</v>
      </c>
      <c r="G145" s="14"/>
      <c r="H145" s="14"/>
      <c r="I145" s="14"/>
      <c r="J145" s="1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4"/>
      <c r="B146" s="90" t="s">
        <v>162</v>
      </c>
      <c r="C146" s="17">
        <v>0.02</v>
      </c>
      <c r="D146" s="16" t="s">
        <v>9</v>
      </c>
      <c r="E146" s="17">
        <v>50000.0</v>
      </c>
      <c r="F146" s="89">
        <f t="shared" si="14"/>
        <v>1000</v>
      </c>
      <c r="G146" s="14"/>
      <c r="H146" s="14"/>
      <c r="I146" s="14"/>
      <c r="J146" s="1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4"/>
      <c r="B147" s="90" t="s">
        <v>118</v>
      </c>
      <c r="C147" s="17">
        <v>0.03</v>
      </c>
      <c r="D147" s="16" t="s">
        <v>9</v>
      </c>
      <c r="E147" s="17">
        <v>110000.0</v>
      </c>
      <c r="F147" s="89">
        <f t="shared" si="14"/>
        <v>3300</v>
      </c>
      <c r="G147" s="14"/>
      <c r="H147" s="14"/>
      <c r="I147" s="14"/>
      <c r="J147" s="1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4"/>
      <c r="B148" s="90" t="s">
        <v>139</v>
      </c>
      <c r="C148" s="17">
        <v>0.025</v>
      </c>
      <c r="D148" s="16" t="s">
        <v>9</v>
      </c>
      <c r="E148" s="18">
        <v>125000.0</v>
      </c>
      <c r="F148" s="89">
        <f t="shared" si="14"/>
        <v>3125</v>
      </c>
      <c r="G148" s="14"/>
      <c r="H148" s="14"/>
      <c r="I148" s="14"/>
      <c r="J148" s="1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4"/>
      <c r="B149" s="90" t="s">
        <v>119</v>
      </c>
      <c r="C149" s="17">
        <v>0.04</v>
      </c>
      <c r="D149" s="16" t="s">
        <v>9</v>
      </c>
      <c r="E149" s="18">
        <v>130000.0</v>
      </c>
      <c r="F149" s="89">
        <f t="shared" si="14"/>
        <v>5200</v>
      </c>
      <c r="G149" s="14"/>
      <c r="H149" s="14"/>
      <c r="I149" s="14"/>
      <c r="J149" s="1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4"/>
      <c r="B150" s="90" t="s">
        <v>29</v>
      </c>
      <c r="C150" s="17">
        <v>0.005</v>
      </c>
      <c r="D150" s="16" t="s">
        <v>9</v>
      </c>
      <c r="E150" s="18">
        <v>98000.0</v>
      </c>
      <c r="F150" s="89">
        <f t="shared" si="14"/>
        <v>490</v>
      </c>
      <c r="G150" s="14"/>
      <c r="H150" s="14"/>
      <c r="I150" s="14"/>
      <c r="J150" s="1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4"/>
      <c r="B151" s="90" t="s">
        <v>163</v>
      </c>
      <c r="C151" s="17">
        <v>0.04</v>
      </c>
      <c r="D151" s="16" t="s">
        <v>9</v>
      </c>
      <c r="E151" s="18">
        <v>80000.0</v>
      </c>
      <c r="F151" s="89">
        <f t="shared" si="14"/>
        <v>3200</v>
      </c>
      <c r="G151" s="14"/>
      <c r="H151" s="14"/>
      <c r="I151" s="14"/>
      <c r="J151" s="1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4"/>
      <c r="B152" s="90" t="s">
        <v>120</v>
      </c>
      <c r="C152" s="17">
        <v>0.02</v>
      </c>
      <c r="D152" s="16" t="s">
        <v>9</v>
      </c>
      <c r="E152" s="18">
        <v>75000.0</v>
      </c>
      <c r="F152" s="89">
        <f t="shared" si="14"/>
        <v>1500</v>
      </c>
      <c r="G152" s="14"/>
      <c r="H152" s="14"/>
      <c r="I152" s="14"/>
      <c r="J152" s="1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0"/>
      <c r="B153" s="22"/>
      <c r="C153" s="23"/>
      <c r="D153" s="23"/>
      <c r="E153" s="23"/>
      <c r="F153" s="91"/>
      <c r="G153" s="20"/>
      <c r="H153" s="20"/>
      <c r="I153" s="20"/>
      <c r="J153" s="20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6" t="s">
        <v>164</v>
      </c>
      <c r="B154" s="85" t="s">
        <v>24</v>
      </c>
      <c r="C154" s="16"/>
      <c r="D154" s="17"/>
      <c r="E154" s="17"/>
      <c r="F154" s="18"/>
      <c r="G154" s="26">
        <f>SUM(F156:F164)</f>
        <v>123220</v>
      </c>
      <c r="H154" s="27">
        <v>1.1</v>
      </c>
      <c r="I154" s="28">
        <f>G154/H154</f>
        <v>112018.1818</v>
      </c>
      <c r="J154" s="29" t="s">
        <v>9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4"/>
      <c r="B155" s="37"/>
      <c r="C155" s="16"/>
      <c r="D155" s="17"/>
      <c r="E155" s="17"/>
      <c r="F155" s="18"/>
      <c r="G155" s="14"/>
      <c r="H155" s="14"/>
      <c r="I155" s="14"/>
      <c r="J155" s="1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4"/>
      <c r="B156" s="37" t="s">
        <v>87</v>
      </c>
      <c r="C156" s="16">
        <v>0.04</v>
      </c>
      <c r="D156" s="17" t="s">
        <v>9</v>
      </c>
      <c r="E156" s="18">
        <v>55000.0</v>
      </c>
      <c r="F156" s="18">
        <f t="shared" ref="F156:F164" si="15">E156*C156</f>
        <v>2200</v>
      </c>
      <c r="G156" s="14"/>
      <c r="H156" s="14"/>
      <c r="I156" s="14"/>
      <c r="J156" s="1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4"/>
      <c r="B157" s="37" t="s">
        <v>165</v>
      </c>
      <c r="C157" s="16">
        <v>0.04</v>
      </c>
      <c r="D157" s="17" t="s">
        <v>9</v>
      </c>
      <c r="E157" s="18">
        <v>1200000.0</v>
      </c>
      <c r="F157" s="18">
        <f t="shared" si="15"/>
        <v>48000</v>
      </c>
      <c r="G157" s="14"/>
      <c r="H157" s="14"/>
      <c r="I157" s="14"/>
      <c r="J157" s="1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4"/>
      <c r="B158" s="37" t="s">
        <v>149</v>
      </c>
      <c r="C158" s="16">
        <v>1.0</v>
      </c>
      <c r="D158" s="17" t="s">
        <v>9</v>
      </c>
      <c r="E158" s="18">
        <v>27000.0</v>
      </c>
      <c r="F158" s="18">
        <f t="shared" si="15"/>
        <v>27000</v>
      </c>
      <c r="G158" s="14"/>
      <c r="H158" s="14"/>
      <c r="I158" s="14"/>
      <c r="J158" s="1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4"/>
      <c r="B159" s="37" t="s">
        <v>166</v>
      </c>
      <c r="C159" s="16">
        <v>0.02</v>
      </c>
      <c r="D159" s="17" t="s">
        <v>9</v>
      </c>
      <c r="E159" s="18">
        <v>6000.0</v>
      </c>
      <c r="F159" s="18">
        <f t="shared" si="15"/>
        <v>120</v>
      </c>
      <c r="G159" s="14"/>
      <c r="H159" s="14"/>
      <c r="I159" s="14"/>
      <c r="J159" s="1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4"/>
      <c r="B160" s="37" t="s">
        <v>162</v>
      </c>
      <c r="C160" s="16">
        <v>0.03</v>
      </c>
      <c r="D160" s="17" t="s">
        <v>9</v>
      </c>
      <c r="E160" s="18">
        <v>50000.0</v>
      </c>
      <c r="F160" s="18">
        <f t="shared" si="15"/>
        <v>1500</v>
      </c>
      <c r="G160" s="14"/>
      <c r="H160" s="14"/>
      <c r="I160" s="14"/>
      <c r="J160" s="1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4"/>
      <c r="B161" s="37" t="s">
        <v>167</v>
      </c>
      <c r="C161" s="16">
        <v>0.01</v>
      </c>
      <c r="D161" s="17" t="s">
        <v>9</v>
      </c>
      <c r="E161" s="18">
        <v>340000.0</v>
      </c>
      <c r="F161" s="18">
        <f t="shared" si="15"/>
        <v>3400</v>
      </c>
      <c r="G161" s="14"/>
      <c r="H161" s="14"/>
      <c r="I161" s="14"/>
      <c r="J161" s="1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4"/>
      <c r="B162" s="37" t="s">
        <v>168</v>
      </c>
      <c r="C162" s="16">
        <v>0.5</v>
      </c>
      <c r="D162" s="17" t="s">
        <v>9</v>
      </c>
      <c r="E162" s="18">
        <v>30000.0</v>
      </c>
      <c r="F162" s="18">
        <f t="shared" si="15"/>
        <v>15000</v>
      </c>
      <c r="G162" s="14"/>
      <c r="H162" s="14"/>
      <c r="I162" s="14"/>
      <c r="J162" s="1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4"/>
      <c r="B163" s="37" t="s">
        <v>22</v>
      </c>
      <c r="C163" s="16">
        <v>0.2</v>
      </c>
      <c r="D163" s="17" t="s">
        <v>9</v>
      </c>
      <c r="E163" s="18">
        <v>22000.0</v>
      </c>
      <c r="F163" s="18">
        <f t="shared" si="15"/>
        <v>4400</v>
      </c>
      <c r="G163" s="14"/>
      <c r="H163" s="14"/>
      <c r="I163" s="14"/>
      <c r="J163" s="1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4"/>
      <c r="B164" s="37" t="s">
        <v>124</v>
      </c>
      <c r="C164" s="16">
        <v>0.3</v>
      </c>
      <c r="D164" s="17" t="s">
        <v>9</v>
      </c>
      <c r="E164" s="18">
        <v>72000.0</v>
      </c>
      <c r="F164" s="18">
        <f t="shared" si="15"/>
        <v>21600</v>
      </c>
      <c r="G164" s="14"/>
      <c r="H164" s="14"/>
      <c r="I164" s="14"/>
      <c r="J164" s="1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0"/>
      <c r="B165" s="39"/>
      <c r="C165" s="23"/>
      <c r="D165" s="23"/>
      <c r="E165" s="23"/>
      <c r="F165" s="24"/>
      <c r="G165" s="20"/>
      <c r="H165" s="20"/>
      <c r="I165" s="20"/>
      <c r="J165" s="2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6" t="s">
        <v>169</v>
      </c>
      <c r="B166" s="85" t="s">
        <v>24</v>
      </c>
      <c r="C166" s="16"/>
      <c r="D166" s="17"/>
      <c r="E166" s="17"/>
      <c r="F166" s="18"/>
      <c r="G166" s="26">
        <f>SUM(F168:F171)</f>
        <v>87050</v>
      </c>
      <c r="H166" s="27">
        <v>1.0</v>
      </c>
      <c r="I166" s="28">
        <f>G166/H166</f>
        <v>87050</v>
      </c>
      <c r="J166" s="29" t="s">
        <v>9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4"/>
      <c r="B167" s="15"/>
      <c r="C167" s="16"/>
      <c r="D167" s="17"/>
      <c r="E167" s="17"/>
      <c r="F167" s="18"/>
      <c r="G167" s="14"/>
      <c r="H167" s="14"/>
      <c r="I167" s="14"/>
      <c r="J167" s="1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4"/>
      <c r="B168" s="30" t="s">
        <v>170</v>
      </c>
      <c r="C168" s="17">
        <v>0.75</v>
      </c>
      <c r="D168" s="17" t="s">
        <v>9</v>
      </c>
      <c r="E168" s="18">
        <v>92000.0</v>
      </c>
      <c r="F168" s="18">
        <f t="shared" ref="F168:F171" si="16">E168*C168</f>
        <v>69000</v>
      </c>
      <c r="G168" s="14"/>
      <c r="H168" s="14"/>
      <c r="I168" s="14"/>
      <c r="J168" s="1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4"/>
      <c r="B169" s="30" t="s">
        <v>13</v>
      </c>
      <c r="C169" s="17">
        <v>0.05</v>
      </c>
      <c r="D169" s="17" t="s">
        <v>9</v>
      </c>
      <c r="E169" s="18">
        <v>7000.0</v>
      </c>
      <c r="F169" s="18">
        <f t="shared" si="16"/>
        <v>350</v>
      </c>
      <c r="G169" s="14"/>
      <c r="H169" s="14"/>
      <c r="I169" s="14"/>
      <c r="J169" s="1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4"/>
      <c r="B170" s="30" t="s">
        <v>22</v>
      </c>
      <c r="C170" s="17">
        <v>0.225</v>
      </c>
      <c r="D170" s="17" t="s">
        <v>9</v>
      </c>
      <c r="E170" s="18">
        <v>22000.0</v>
      </c>
      <c r="F170" s="18">
        <f t="shared" si="16"/>
        <v>4950</v>
      </c>
      <c r="G170" s="14"/>
      <c r="H170" s="14"/>
      <c r="I170" s="14"/>
      <c r="J170" s="1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4"/>
      <c r="B171" s="30" t="s">
        <v>171</v>
      </c>
      <c r="C171" s="17">
        <v>0.015</v>
      </c>
      <c r="D171" s="17" t="s">
        <v>9</v>
      </c>
      <c r="E171" s="18">
        <v>850000.0</v>
      </c>
      <c r="F171" s="18">
        <f t="shared" si="16"/>
        <v>12750</v>
      </c>
      <c r="G171" s="14"/>
      <c r="H171" s="14"/>
      <c r="I171" s="14"/>
      <c r="J171" s="1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0"/>
      <c r="B172" s="21"/>
      <c r="C172" s="23"/>
      <c r="D172" s="23"/>
      <c r="E172" s="23"/>
      <c r="F172" s="24"/>
      <c r="G172" s="20"/>
      <c r="H172" s="20"/>
      <c r="I172" s="20"/>
      <c r="J172" s="2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6" t="s">
        <v>172</v>
      </c>
      <c r="B173" s="85" t="s">
        <v>24</v>
      </c>
      <c r="C173" s="16"/>
      <c r="D173" s="17"/>
      <c r="E173" s="17"/>
      <c r="F173" s="18"/>
      <c r="G173" s="26">
        <f>SUM(F175:F176)</f>
        <v>37762.5</v>
      </c>
      <c r="H173" s="27">
        <v>0.25</v>
      </c>
      <c r="I173" s="28">
        <f>G173/H173</f>
        <v>151050</v>
      </c>
      <c r="J173" s="29" t="s">
        <v>9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4"/>
      <c r="B174" s="15"/>
      <c r="C174" s="16"/>
      <c r="D174" s="17"/>
      <c r="E174" s="17"/>
      <c r="F174" s="18"/>
      <c r="G174" s="14"/>
      <c r="H174" s="14"/>
      <c r="I174" s="14"/>
      <c r="J174" s="1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4"/>
      <c r="B175" s="30" t="s">
        <v>173</v>
      </c>
      <c r="C175" s="17">
        <v>0.25</v>
      </c>
      <c r="D175" s="17" t="s">
        <v>9</v>
      </c>
      <c r="E175" s="18">
        <f>I166</f>
        <v>87050</v>
      </c>
      <c r="F175" s="18">
        <f t="shared" ref="F175:F176" si="17">E175*C175</f>
        <v>21762.5</v>
      </c>
      <c r="G175" s="14"/>
      <c r="H175" s="14"/>
      <c r="I175" s="14"/>
      <c r="J175" s="1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4"/>
      <c r="B176" s="30" t="s">
        <v>174</v>
      </c>
      <c r="C176" s="17">
        <v>0.02</v>
      </c>
      <c r="D176" s="17" t="s">
        <v>9</v>
      </c>
      <c r="E176" s="18">
        <v>800000.0</v>
      </c>
      <c r="F176" s="18">
        <f t="shared" si="17"/>
        <v>16000</v>
      </c>
      <c r="G176" s="14"/>
      <c r="H176" s="14"/>
      <c r="I176" s="14"/>
      <c r="J176" s="1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0"/>
      <c r="B177" s="21"/>
      <c r="C177" s="23"/>
      <c r="D177" s="23"/>
      <c r="E177" s="23"/>
      <c r="F177" s="24"/>
      <c r="G177" s="20"/>
      <c r="H177" s="20"/>
      <c r="I177" s="20"/>
      <c r="J177" s="2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35" t="s">
        <v>175</v>
      </c>
      <c r="B178" s="25" t="s">
        <v>24</v>
      </c>
      <c r="C178" s="16"/>
      <c r="D178" s="17"/>
      <c r="E178" s="17"/>
      <c r="F178" s="18"/>
      <c r="G178" s="26" t="str">
        <f>SUM(F180:F190)</f>
        <v>#REF!</v>
      </c>
      <c r="H178" s="27">
        <v>0.3</v>
      </c>
      <c r="I178" s="28" t="str">
        <f>G178/H178</f>
        <v>#REF!</v>
      </c>
      <c r="J178" s="29" t="s">
        <v>9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4"/>
      <c r="B179" s="15"/>
      <c r="C179" s="16"/>
      <c r="D179" s="17"/>
      <c r="E179" s="17"/>
      <c r="F179" s="18"/>
      <c r="G179" s="14"/>
      <c r="H179" s="14"/>
      <c r="I179" s="14"/>
      <c r="J179" s="14"/>
      <c r="K179" s="2"/>
      <c r="L179" s="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4"/>
      <c r="B180" s="15" t="s">
        <v>176</v>
      </c>
      <c r="C180" s="16">
        <v>0.05</v>
      </c>
      <c r="D180" s="17" t="s">
        <v>9</v>
      </c>
      <c r="E180" s="18">
        <v>155000.0</v>
      </c>
      <c r="F180" s="18">
        <f t="shared" ref="F180:F190" si="18">E180*C180</f>
        <v>7750</v>
      </c>
      <c r="G180" s="14"/>
      <c r="H180" s="14"/>
      <c r="I180" s="14"/>
      <c r="J180" s="1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4"/>
      <c r="B181" s="15" t="s">
        <v>177</v>
      </c>
      <c r="C181" s="16">
        <v>0.03</v>
      </c>
      <c r="D181" s="17" t="s">
        <v>9</v>
      </c>
      <c r="E181" s="18">
        <v>180000.0</v>
      </c>
      <c r="F181" s="18">
        <f t="shared" si="18"/>
        <v>5400</v>
      </c>
      <c r="G181" s="14"/>
      <c r="H181" s="14"/>
      <c r="I181" s="14"/>
      <c r="J181" s="1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4"/>
      <c r="B182" s="15" t="s">
        <v>87</v>
      </c>
      <c r="C182" s="16">
        <v>0.03</v>
      </c>
      <c r="D182" s="17" t="s">
        <v>9</v>
      </c>
      <c r="E182" s="18">
        <v>55000.0</v>
      </c>
      <c r="F182" s="18">
        <f t="shared" si="18"/>
        <v>1650</v>
      </c>
      <c r="G182" s="14"/>
      <c r="H182" s="14"/>
      <c r="I182" s="14"/>
      <c r="J182" s="1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4"/>
      <c r="B183" s="15" t="s">
        <v>162</v>
      </c>
      <c r="C183" s="16">
        <v>0.03</v>
      </c>
      <c r="D183" s="17" t="s">
        <v>9</v>
      </c>
      <c r="E183" s="18">
        <v>50000.0</v>
      </c>
      <c r="F183" s="18">
        <f t="shared" si="18"/>
        <v>1500</v>
      </c>
      <c r="G183" s="14"/>
      <c r="H183" s="14"/>
      <c r="I183" s="14"/>
      <c r="J183" s="1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4"/>
      <c r="B184" s="15" t="s">
        <v>161</v>
      </c>
      <c r="C184" s="16">
        <v>0.01</v>
      </c>
      <c r="D184" s="17" t="s">
        <v>9</v>
      </c>
      <c r="E184" s="18">
        <v>50000.0</v>
      </c>
      <c r="F184" s="18">
        <f t="shared" si="18"/>
        <v>500</v>
      </c>
      <c r="G184" s="14"/>
      <c r="H184" s="14"/>
      <c r="I184" s="14"/>
      <c r="J184" s="1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4"/>
      <c r="B185" s="15" t="s">
        <v>178</v>
      </c>
      <c r="C185" s="16">
        <v>0.12</v>
      </c>
      <c r="D185" s="17" t="s">
        <v>9</v>
      </c>
      <c r="E185" s="34" t="str">
        <f>'[1]STOCK &amp; JUS'!I33</f>
        <v>#REF!</v>
      </c>
      <c r="F185" s="18" t="str">
        <f t="shared" si="18"/>
        <v>#REF!</v>
      </c>
      <c r="G185" s="14"/>
      <c r="H185" s="14"/>
      <c r="I185" s="14"/>
      <c r="J185" s="1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4"/>
      <c r="B186" s="15" t="s">
        <v>179</v>
      </c>
      <c r="C186" s="16">
        <v>0.03</v>
      </c>
      <c r="D186" s="17" t="s">
        <v>9</v>
      </c>
      <c r="E186" s="18">
        <v>125000.0</v>
      </c>
      <c r="F186" s="18">
        <f t="shared" si="18"/>
        <v>3750</v>
      </c>
      <c r="G186" s="14"/>
      <c r="H186" s="14"/>
      <c r="I186" s="14"/>
      <c r="J186" s="1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4"/>
      <c r="B187" s="15" t="s">
        <v>118</v>
      </c>
      <c r="C187" s="16">
        <v>0.015</v>
      </c>
      <c r="D187" s="17" t="s">
        <v>9</v>
      </c>
      <c r="E187" s="18">
        <v>116000.0</v>
      </c>
      <c r="F187" s="18">
        <f t="shared" si="18"/>
        <v>1740</v>
      </c>
      <c r="G187" s="14"/>
      <c r="H187" s="14"/>
      <c r="I187" s="14"/>
      <c r="J187" s="1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4"/>
      <c r="B188" s="15" t="s">
        <v>22</v>
      </c>
      <c r="C188" s="16">
        <v>0.005</v>
      </c>
      <c r="D188" s="17" t="s">
        <v>9</v>
      </c>
      <c r="E188" s="18">
        <v>22000.0</v>
      </c>
      <c r="F188" s="18">
        <f t="shared" si="18"/>
        <v>110</v>
      </c>
      <c r="G188" s="14"/>
      <c r="H188" s="14"/>
      <c r="I188" s="14"/>
      <c r="J188" s="1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4"/>
      <c r="B189" s="15" t="s">
        <v>140</v>
      </c>
      <c r="C189" s="16">
        <v>0.005</v>
      </c>
      <c r="D189" s="17" t="s">
        <v>9</v>
      </c>
      <c r="E189" s="18">
        <v>120000.0</v>
      </c>
      <c r="F189" s="18">
        <f t="shared" si="18"/>
        <v>600</v>
      </c>
      <c r="G189" s="14"/>
      <c r="H189" s="14"/>
      <c r="I189" s="14"/>
      <c r="J189" s="1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4"/>
      <c r="B190" s="15" t="s">
        <v>180</v>
      </c>
      <c r="C190" s="16">
        <v>0.008</v>
      </c>
      <c r="D190" s="17" t="s">
        <v>9</v>
      </c>
      <c r="E190" s="18">
        <v>93000.0</v>
      </c>
      <c r="F190" s="18">
        <f t="shared" si="18"/>
        <v>744</v>
      </c>
      <c r="G190" s="14"/>
      <c r="H190" s="14"/>
      <c r="I190" s="14"/>
      <c r="J190" s="1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0"/>
      <c r="B191" s="21"/>
      <c r="C191" s="23"/>
      <c r="D191" s="23"/>
      <c r="E191" s="23"/>
      <c r="F191" s="24"/>
      <c r="G191" s="20"/>
      <c r="H191" s="20"/>
      <c r="I191" s="20"/>
      <c r="J191" s="2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5" t="s">
        <v>181</v>
      </c>
      <c r="B192" s="25" t="s">
        <v>24</v>
      </c>
      <c r="C192" s="16"/>
      <c r="D192" s="17"/>
      <c r="E192" s="17"/>
      <c r="F192" s="18"/>
      <c r="G192" s="26" t="str">
        <f>SUM(F194:F202)</f>
        <v>#REF!</v>
      </c>
      <c r="H192" s="27">
        <v>0.73</v>
      </c>
      <c r="I192" s="28" t="str">
        <f>G192/H192</f>
        <v>#REF!</v>
      </c>
      <c r="J192" s="29" t="s">
        <v>9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4"/>
      <c r="B193" s="15"/>
      <c r="C193" s="16"/>
      <c r="D193" s="17"/>
      <c r="E193" s="17"/>
      <c r="F193" s="18"/>
      <c r="G193" s="14"/>
      <c r="H193" s="14"/>
      <c r="I193" s="14"/>
      <c r="J193" s="14"/>
      <c r="K193" s="2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4"/>
      <c r="B194" s="15" t="s">
        <v>182</v>
      </c>
      <c r="C194" s="16">
        <v>0.15</v>
      </c>
      <c r="D194" s="17" t="s">
        <v>9</v>
      </c>
      <c r="E194" s="18">
        <v>61000.0</v>
      </c>
      <c r="F194" s="18">
        <f t="shared" ref="F194:F202" si="19">E194*C194</f>
        <v>9150</v>
      </c>
      <c r="G194" s="14"/>
      <c r="H194" s="14"/>
      <c r="I194" s="14"/>
      <c r="J194" s="1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4"/>
      <c r="B195" s="15" t="s">
        <v>183</v>
      </c>
      <c r="C195" s="16">
        <v>0.06</v>
      </c>
      <c r="D195" s="17" t="s">
        <v>9</v>
      </c>
      <c r="E195" s="18"/>
      <c r="F195" s="18">
        <f t="shared" si="19"/>
        <v>0</v>
      </c>
      <c r="G195" s="14"/>
      <c r="H195" s="14"/>
      <c r="I195" s="14"/>
      <c r="J195" s="1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4"/>
      <c r="B196" s="15" t="s">
        <v>184</v>
      </c>
      <c r="C196" s="16">
        <v>0.09</v>
      </c>
      <c r="D196" s="17" t="s">
        <v>9</v>
      </c>
      <c r="E196" s="18" t="str">
        <f>#REF!</f>
        <v>#REF!</v>
      </c>
      <c r="F196" s="18" t="str">
        <f t="shared" si="19"/>
        <v>#REF!</v>
      </c>
      <c r="G196" s="14"/>
      <c r="H196" s="14"/>
      <c r="I196" s="14"/>
      <c r="J196" s="1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4"/>
      <c r="B197" s="15" t="s">
        <v>185</v>
      </c>
      <c r="C197" s="16">
        <v>0.06</v>
      </c>
      <c r="D197" s="17" t="s">
        <v>9</v>
      </c>
      <c r="E197" s="18" t="str">
        <f>I178</f>
        <v>#REF!</v>
      </c>
      <c r="F197" s="18" t="str">
        <f t="shared" si="19"/>
        <v>#REF!</v>
      </c>
      <c r="G197" s="14"/>
      <c r="H197" s="14"/>
      <c r="I197" s="14"/>
      <c r="J197" s="1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4"/>
      <c r="B198" s="15" t="s">
        <v>118</v>
      </c>
      <c r="C198" s="16">
        <v>0.03</v>
      </c>
      <c r="D198" s="17" t="s">
        <v>9</v>
      </c>
      <c r="E198" s="18">
        <v>116000.0</v>
      </c>
      <c r="F198" s="18">
        <f t="shared" si="19"/>
        <v>3480</v>
      </c>
      <c r="G198" s="14"/>
      <c r="H198" s="14"/>
      <c r="I198" s="14"/>
      <c r="J198" s="1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4"/>
      <c r="B199" s="15" t="s">
        <v>158</v>
      </c>
      <c r="C199" s="16">
        <v>0.32</v>
      </c>
      <c r="D199" s="17" t="s">
        <v>9</v>
      </c>
      <c r="E199" s="34">
        <v>53000.0</v>
      </c>
      <c r="F199" s="18">
        <f t="shared" si="19"/>
        <v>16960</v>
      </c>
      <c r="G199" s="14"/>
      <c r="H199" s="14"/>
      <c r="I199" s="14"/>
      <c r="J199" s="1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4"/>
      <c r="B200" s="15" t="s">
        <v>119</v>
      </c>
      <c r="C200" s="16">
        <v>0.005</v>
      </c>
      <c r="D200" s="17" t="s">
        <v>9</v>
      </c>
      <c r="E200" s="18">
        <v>344000.0</v>
      </c>
      <c r="F200" s="18">
        <f t="shared" si="19"/>
        <v>1720</v>
      </c>
      <c r="G200" s="14"/>
      <c r="H200" s="14"/>
      <c r="I200" s="14"/>
      <c r="J200" s="1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4"/>
      <c r="B201" s="15" t="s">
        <v>186</v>
      </c>
      <c r="C201" s="16">
        <v>0.005</v>
      </c>
      <c r="D201" s="17" t="s">
        <v>9</v>
      </c>
      <c r="E201" s="18">
        <v>230000.0</v>
      </c>
      <c r="F201" s="18">
        <f t="shared" si="19"/>
        <v>1150</v>
      </c>
      <c r="G201" s="14"/>
      <c r="H201" s="14"/>
      <c r="I201" s="14"/>
      <c r="J201" s="1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4"/>
      <c r="B202" s="15" t="s">
        <v>187</v>
      </c>
      <c r="C202" s="16">
        <v>0.02</v>
      </c>
      <c r="D202" s="17" t="s">
        <v>9</v>
      </c>
      <c r="E202" s="18">
        <f>'SALSA, COLD SAUCES &amp; CONDIMENTS'!I28</f>
        <v>59566.66667</v>
      </c>
      <c r="F202" s="18">
        <f t="shared" si="19"/>
        <v>1191.333333</v>
      </c>
      <c r="G202" s="14"/>
      <c r="H202" s="14"/>
      <c r="I202" s="14"/>
      <c r="J202" s="1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0"/>
      <c r="B203" s="21"/>
      <c r="C203" s="23"/>
      <c r="D203" s="23"/>
      <c r="E203" s="23"/>
      <c r="F203" s="24"/>
      <c r="G203" s="20"/>
      <c r="H203" s="20"/>
      <c r="I203" s="20"/>
      <c r="J203" s="20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6" t="s">
        <v>188</v>
      </c>
      <c r="B204" s="25" t="s">
        <v>24</v>
      </c>
      <c r="C204" s="17"/>
      <c r="D204" s="17"/>
      <c r="E204" s="17"/>
      <c r="F204" s="17"/>
      <c r="G204" s="26">
        <f>SUM(F205:F212)</f>
        <v>214300</v>
      </c>
      <c r="H204" s="27">
        <v>0.6</v>
      </c>
      <c r="I204" s="28">
        <f>G204/H204</f>
        <v>357166.6667</v>
      </c>
      <c r="J204" s="29" t="s">
        <v>9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4"/>
      <c r="B205" s="15"/>
      <c r="C205" s="16"/>
      <c r="D205" s="17"/>
      <c r="E205" s="17"/>
      <c r="F205" s="17"/>
      <c r="G205" s="14"/>
      <c r="H205" s="14"/>
      <c r="I205" s="14"/>
      <c r="J205" s="1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4"/>
      <c r="B206" s="15" t="s">
        <v>189</v>
      </c>
      <c r="C206" s="16">
        <v>0.36</v>
      </c>
      <c r="D206" s="17" t="s">
        <v>9</v>
      </c>
      <c r="E206" s="18">
        <v>446000.0</v>
      </c>
      <c r="F206" s="18">
        <f t="shared" ref="F206:F212" si="20">E206*C206</f>
        <v>160560</v>
      </c>
      <c r="G206" s="14"/>
      <c r="H206" s="14"/>
      <c r="I206" s="14"/>
      <c r="J206" s="1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4"/>
      <c r="B207" s="15" t="s">
        <v>27</v>
      </c>
      <c r="C207" s="16">
        <v>3.0</v>
      </c>
      <c r="D207" s="17" t="s">
        <v>28</v>
      </c>
      <c r="E207" s="18">
        <v>2700.0</v>
      </c>
      <c r="F207" s="18">
        <f t="shared" si="20"/>
        <v>8100</v>
      </c>
      <c r="G207" s="14"/>
      <c r="H207" s="14"/>
      <c r="I207" s="14"/>
      <c r="J207" s="1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4"/>
      <c r="B208" s="15" t="s">
        <v>190</v>
      </c>
      <c r="C208" s="16">
        <v>0.015</v>
      </c>
      <c r="D208" s="17" t="s">
        <v>9</v>
      </c>
      <c r="E208" s="18">
        <v>596000.0</v>
      </c>
      <c r="F208" s="18">
        <f t="shared" si="20"/>
        <v>8940</v>
      </c>
      <c r="G208" s="14"/>
      <c r="H208" s="14"/>
      <c r="I208" s="14"/>
      <c r="J208" s="1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4"/>
      <c r="B209" s="15" t="s">
        <v>191</v>
      </c>
      <c r="C209" s="16">
        <v>0.06</v>
      </c>
      <c r="D209" s="17" t="s">
        <v>9</v>
      </c>
      <c r="E209" s="18">
        <v>260000.0</v>
      </c>
      <c r="F209" s="18">
        <f t="shared" si="20"/>
        <v>15600</v>
      </c>
      <c r="G209" s="14"/>
      <c r="H209" s="14"/>
      <c r="I209" s="14"/>
      <c r="J209" s="1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4"/>
      <c r="B210" s="15" t="s">
        <v>192</v>
      </c>
      <c r="C210" s="16">
        <v>0.035</v>
      </c>
      <c r="D210" s="17" t="s">
        <v>9</v>
      </c>
      <c r="E210" s="18">
        <v>210000.0</v>
      </c>
      <c r="F210" s="18">
        <f t="shared" si="20"/>
        <v>7350</v>
      </c>
      <c r="G210" s="14"/>
      <c r="H210" s="14"/>
      <c r="I210" s="14"/>
      <c r="J210" s="1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4"/>
      <c r="B211" s="93" t="s">
        <v>87</v>
      </c>
      <c r="C211" s="16">
        <v>0.005</v>
      </c>
      <c r="D211" s="17" t="s">
        <v>9</v>
      </c>
      <c r="E211" s="18">
        <v>150000.0</v>
      </c>
      <c r="F211" s="18">
        <f t="shared" si="20"/>
        <v>750</v>
      </c>
      <c r="G211" s="14"/>
      <c r="H211" s="14"/>
      <c r="I211" s="14"/>
      <c r="J211" s="1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4"/>
      <c r="B212" s="93" t="s">
        <v>193</v>
      </c>
      <c r="C212" s="16">
        <v>0.1</v>
      </c>
      <c r="D212" s="17" t="s">
        <v>9</v>
      </c>
      <c r="E212" s="18">
        <v>130000.0</v>
      </c>
      <c r="F212" s="18">
        <f t="shared" si="20"/>
        <v>13000</v>
      </c>
      <c r="G212" s="14"/>
      <c r="H212" s="14"/>
      <c r="I212" s="14"/>
      <c r="J212" s="1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0"/>
      <c r="B213" s="21"/>
      <c r="C213" s="22"/>
      <c r="D213" s="23"/>
      <c r="E213" s="23"/>
      <c r="F213" s="23"/>
      <c r="G213" s="20"/>
      <c r="H213" s="20"/>
      <c r="I213" s="20"/>
      <c r="J213" s="20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6" t="s">
        <v>194</v>
      </c>
      <c r="B214" s="25" t="s">
        <v>24</v>
      </c>
      <c r="C214" s="17"/>
      <c r="D214" s="17"/>
      <c r="E214" s="17"/>
      <c r="F214" s="17"/>
      <c r="G214" s="26">
        <f>SUM(F215:F223)</f>
        <v>528400</v>
      </c>
      <c r="H214" s="27">
        <v>0.6</v>
      </c>
      <c r="I214" s="28">
        <f>G214/H214</f>
        <v>880666.6667</v>
      </c>
      <c r="J214" s="29" t="s">
        <v>9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4"/>
      <c r="B215" s="15"/>
      <c r="C215" s="16"/>
      <c r="D215" s="17"/>
      <c r="E215" s="17"/>
      <c r="F215" s="17"/>
      <c r="G215" s="14"/>
      <c r="H215" s="14"/>
      <c r="I215" s="14"/>
      <c r="J215" s="1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4"/>
      <c r="B216" s="15" t="s">
        <v>195</v>
      </c>
      <c r="C216" s="16">
        <v>0.3</v>
      </c>
      <c r="D216" s="17" t="s">
        <v>9</v>
      </c>
      <c r="E216" s="18">
        <v>1500000.0</v>
      </c>
      <c r="F216" s="18">
        <f t="shared" ref="F216:F223" si="21">E216*C216</f>
        <v>450000</v>
      </c>
      <c r="G216" s="14"/>
      <c r="H216" s="14"/>
      <c r="I216" s="14"/>
      <c r="J216" s="1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4"/>
      <c r="B217" s="15" t="s">
        <v>27</v>
      </c>
      <c r="C217" s="16">
        <v>3.0</v>
      </c>
      <c r="D217" s="17" t="s">
        <v>28</v>
      </c>
      <c r="E217" s="18">
        <v>2700.0</v>
      </c>
      <c r="F217" s="18">
        <f t="shared" si="21"/>
        <v>8100</v>
      </c>
      <c r="G217" s="14"/>
      <c r="H217" s="14"/>
      <c r="I217" s="14"/>
      <c r="J217" s="1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4"/>
      <c r="B218" s="15" t="s">
        <v>190</v>
      </c>
      <c r="C218" s="16">
        <v>0.05</v>
      </c>
      <c r="D218" s="17" t="s">
        <v>9</v>
      </c>
      <c r="E218" s="18">
        <v>596000.0</v>
      </c>
      <c r="F218" s="18">
        <f t="shared" si="21"/>
        <v>29800</v>
      </c>
      <c r="G218" s="14"/>
      <c r="H218" s="14"/>
      <c r="I218" s="14"/>
      <c r="J218" s="1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4"/>
      <c r="B219" s="15" t="s">
        <v>191</v>
      </c>
      <c r="C219" s="16">
        <v>0.04</v>
      </c>
      <c r="D219" s="17" t="s">
        <v>9</v>
      </c>
      <c r="E219" s="18">
        <v>260000.0</v>
      </c>
      <c r="F219" s="18">
        <f t="shared" si="21"/>
        <v>10400</v>
      </c>
      <c r="G219" s="14"/>
      <c r="H219" s="14"/>
      <c r="I219" s="14"/>
      <c r="J219" s="1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4"/>
      <c r="B220" s="15" t="s">
        <v>192</v>
      </c>
      <c r="C220" s="16">
        <v>0.06</v>
      </c>
      <c r="D220" s="17" t="s">
        <v>9</v>
      </c>
      <c r="E220" s="18">
        <v>210000.0</v>
      </c>
      <c r="F220" s="18">
        <f t="shared" si="21"/>
        <v>12600</v>
      </c>
      <c r="G220" s="14"/>
      <c r="H220" s="14"/>
      <c r="I220" s="14"/>
      <c r="J220" s="1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4"/>
      <c r="B221" s="93" t="s">
        <v>87</v>
      </c>
      <c r="C221" s="16">
        <v>0.005</v>
      </c>
      <c r="D221" s="17" t="s">
        <v>9</v>
      </c>
      <c r="E221" s="18">
        <v>150000.0</v>
      </c>
      <c r="F221" s="18">
        <f t="shared" si="21"/>
        <v>750</v>
      </c>
      <c r="G221" s="14"/>
      <c r="H221" s="14"/>
      <c r="I221" s="14"/>
      <c r="J221" s="1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4"/>
      <c r="B222" s="93" t="s">
        <v>139</v>
      </c>
      <c r="C222" s="16">
        <v>0.03</v>
      </c>
      <c r="D222" s="17" t="s">
        <v>9</v>
      </c>
      <c r="E222" s="18">
        <v>125000.0</v>
      </c>
      <c r="F222" s="18">
        <f t="shared" si="21"/>
        <v>3750</v>
      </c>
      <c r="G222" s="14"/>
      <c r="H222" s="14"/>
      <c r="I222" s="14"/>
      <c r="J222" s="1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4"/>
      <c r="B223" s="93" t="s">
        <v>193</v>
      </c>
      <c r="C223" s="16">
        <v>0.1</v>
      </c>
      <c r="D223" s="17" t="s">
        <v>9</v>
      </c>
      <c r="E223" s="18">
        <v>130000.0</v>
      </c>
      <c r="F223" s="18">
        <f t="shared" si="21"/>
        <v>13000</v>
      </c>
      <c r="G223" s="14"/>
      <c r="H223" s="14"/>
      <c r="I223" s="14"/>
      <c r="J223" s="1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0"/>
      <c r="B224" s="21"/>
      <c r="C224" s="22"/>
      <c r="D224" s="23"/>
      <c r="E224" s="23"/>
      <c r="F224" s="23"/>
      <c r="G224" s="20"/>
      <c r="H224" s="20"/>
      <c r="I224" s="20"/>
      <c r="J224" s="20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6" t="s">
        <v>196</v>
      </c>
      <c r="B225" s="25" t="s">
        <v>24</v>
      </c>
      <c r="C225" s="17"/>
      <c r="D225" s="17"/>
      <c r="E225" s="17"/>
      <c r="F225" s="18"/>
      <c r="G225" s="26">
        <f>SUM(F227:F234)</f>
        <v>258900</v>
      </c>
      <c r="H225" s="27">
        <v>0.9</v>
      </c>
      <c r="I225" s="28">
        <f>G225/H225</f>
        <v>287666.6667</v>
      </c>
      <c r="J225" s="29" t="s">
        <v>9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4"/>
      <c r="B226" s="15"/>
      <c r="C226" s="16"/>
      <c r="D226" s="17"/>
      <c r="E226" s="17"/>
      <c r="F226" s="18"/>
      <c r="G226" s="14"/>
      <c r="H226" s="14"/>
      <c r="I226" s="14"/>
      <c r="J226" s="1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4"/>
      <c r="B227" s="30" t="s">
        <v>197</v>
      </c>
      <c r="C227" s="17">
        <v>0.25</v>
      </c>
      <c r="D227" s="17" t="s">
        <v>9</v>
      </c>
      <c r="E227" s="18">
        <v>670000.0</v>
      </c>
      <c r="F227" s="18">
        <f t="shared" ref="F227:F234" si="22">E227*C227</f>
        <v>167500</v>
      </c>
      <c r="G227" s="14"/>
      <c r="H227" s="14"/>
      <c r="I227" s="14"/>
      <c r="J227" s="1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4"/>
      <c r="B228" s="30" t="s">
        <v>198</v>
      </c>
      <c r="C228" s="17">
        <v>0.07</v>
      </c>
      <c r="D228" s="17" t="s">
        <v>9</v>
      </c>
      <c r="E228" s="18"/>
      <c r="F228" s="18">
        <f t="shared" si="22"/>
        <v>0</v>
      </c>
      <c r="G228" s="14"/>
      <c r="H228" s="14"/>
      <c r="I228" s="14"/>
      <c r="J228" s="1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4"/>
      <c r="B229" s="30" t="s">
        <v>106</v>
      </c>
      <c r="C229" s="17">
        <v>0.07</v>
      </c>
      <c r="D229" s="17" t="s">
        <v>9</v>
      </c>
      <c r="E229" s="18">
        <v>80000.0</v>
      </c>
      <c r="F229" s="18">
        <f t="shared" si="22"/>
        <v>5600</v>
      </c>
      <c r="G229" s="14"/>
      <c r="H229" s="14"/>
      <c r="I229" s="14"/>
      <c r="J229" s="1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4"/>
      <c r="B230" s="30" t="s">
        <v>53</v>
      </c>
      <c r="C230" s="17">
        <v>0.5</v>
      </c>
      <c r="D230" s="17" t="s">
        <v>9</v>
      </c>
      <c r="E230" s="18">
        <v>150000.0</v>
      </c>
      <c r="F230" s="18">
        <f t="shared" si="22"/>
        <v>75000</v>
      </c>
      <c r="G230" s="14"/>
      <c r="H230" s="14"/>
      <c r="I230" s="14"/>
      <c r="J230" s="1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4"/>
      <c r="B231" s="30" t="s">
        <v>22</v>
      </c>
      <c r="C231" s="17">
        <v>0.03</v>
      </c>
      <c r="D231" s="17" t="s">
        <v>9</v>
      </c>
      <c r="E231" s="18">
        <v>22000.0</v>
      </c>
      <c r="F231" s="18">
        <f t="shared" si="22"/>
        <v>660</v>
      </c>
      <c r="G231" s="14"/>
      <c r="H231" s="14"/>
      <c r="I231" s="14"/>
      <c r="J231" s="1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4"/>
      <c r="B232" s="30" t="s">
        <v>149</v>
      </c>
      <c r="C232" s="17">
        <v>0.3</v>
      </c>
      <c r="D232" s="17" t="s">
        <v>9</v>
      </c>
      <c r="E232" s="18">
        <v>30000.0</v>
      </c>
      <c r="F232" s="18">
        <f t="shared" si="22"/>
        <v>9000</v>
      </c>
      <c r="G232" s="14"/>
      <c r="H232" s="14"/>
      <c r="I232" s="14"/>
      <c r="J232" s="1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4"/>
      <c r="B233" s="30" t="s">
        <v>13</v>
      </c>
      <c r="C233" s="17">
        <v>0.005</v>
      </c>
      <c r="D233" s="17" t="s">
        <v>9</v>
      </c>
      <c r="E233" s="18">
        <v>8000.0</v>
      </c>
      <c r="F233" s="18">
        <f t="shared" si="22"/>
        <v>40</v>
      </c>
      <c r="G233" s="14"/>
      <c r="H233" s="14"/>
      <c r="I233" s="14"/>
      <c r="J233" s="1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4"/>
      <c r="B234" s="30" t="s">
        <v>92</v>
      </c>
      <c r="C234" s="17">
        <v>0.005</v>
      </c>
      <c r="D234" s="17" t="s">
        <v>9</v>
      </c>
      <c r="E234" s="18">
        <v>220000.0</v>
      </c>
      <c r="F234" s="18">
        <f t="shared" si="22"/>
        <v>1100</v>
      </c>
      <c r="G234" s="14"/>
      <c r="H234" s="14"/>
      <c r="I234" s="14"/>
      <c r="J234" s="1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0"/>
      <c r="B235" s="21"/>
      <c r="C235" s="22"/>
      <c r="D235" s="23"/>
      <c r="E235" s="23"/>
      <c r="F235" s="24"/>
      <c r="G235" s="20"/>
      <c r="H235" s="20"/>
      <c r="I235" s="20"/>
      <c r="J235" s="20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6" t="s">
        <v>199</v>
      </c>
      <c r="B236" s="25" t="s">
        <v>24</v>
      </c>
      <c r="C236" s="17"/>
      <c r="D236" s="17"/>
      <c r="E236" s="17"/>
      <c r="F236" s="18"/>
      <c r="G236" s="26">
        <f>SUM(F238:F240)</f>
        <v>20000</v>
      </c>
      <c r="H236" s="27">
        <v>1.5</v>
      </c>
      <c r="I236" s="28">
        <f>G236/H236</f>
        <v>13333.33333</v>
      </c>
      <c r="J236" s="29" t="s">
        <v>9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4"/>
      <c r="B237" s="15"/>
      <c r="C237" s="16"/>
      <c r="D237" s="17"/>
      <c r="E237" s="17"/>
      <c r="F237" s="18"/>
      <c r="G237" s="14"/>
      <c r="H237" s="14"/>
      <c r="I237" s="14"/>
      <c r="J237" s="1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4"/>
      <c r="B238" s="30" t="s">
        <v>200</v>
      </c>
      <c r="C238" s="17">
        <v>0.5</v>
      </c>
      <c r="D238" s="17" t="s">
        <v>9</v>
      </c>
      <c r="E238" s="18">
        <v>18000.0</v>
      </c>
      <c r="F238" s="18">
        <f t="shared" ref="F238:F240" si="23">E238*C238</f>
        <v>9000</v>
      </c>
      <c r="G238" s="14"/>
      <c r="H238" s="14"/>
      <c r="I238" s="14"/>
      <c r="J238" s="1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4"/>
      <c r="B239" s="30" t="s">
        <v>11</v>
      </c>
      <c r="C239" s="17">
        <v>1.0</v>
      </c>
      <c r="D239" s="17" t="s">
        <v>9</v>
      </c>
      <c r="E239" s="18">
        <v>3000.0</v>
      </c>
      <c r="F239" s="18">
        <f t="shared" si="23"/>
        <v>3000</v>
      </c>
      <c r="G239" s="14"/>
      <c r="H239" s="14"/>
      <c r="I239" s="14"/>
      <c r="J239" s="1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4"/>
      <c r="B240" s="30" t="s">
        <v>152</v>
      </c>
      <c r="C240" s="17">
        <v>0.25</v>
      </c>
      <c r="D240" s="17" t="s">
        <v>9</v>
      </c>
      <c r="E240" s="18">
        <v>32000.0</v>
      </c>
      <c r="F240" s="18">
        <f t="shared" si="23"/>
        <v>8000</v>
      </c>
      <c r="G240" s="14"/>
      <c r="H240" s="14"/>
      <c r="I240" s="14"/>
      <c r="J240" s="1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0"/>
      <c r="B241" s="21"/>
      <c r="C241" s="22"/>
      <c r="D241" s="23"/>
      <c r="E241" s="23"/>
      <c r="F241" s="24"/>
      <c r="G241" s="20"/>
      <c r="H241" s="20"/>
      <c r="I241" s="20"/>
      <c r="J241" s="20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6" t="s">
        <v>201</v>
      </c>
      <c r="B242" s="25" t="s">
        <v>24</v>
      </c>
      <c r="C242" s="17"/>
      <c r="D242" s="17"/>
      <c r="E242" s="17"/>
      <c r="F242" s="17"/>
      <c r="G242" s="10">
        <f>SUM(F244:F248)</f>
        <v>23880</v>
      </c>
      <c r="H242" s="11">
        <v>0.3</v>
      </c>
      <c r="I242" s="40">
        <f>G242/H242</f>
        <v>79600</v>
      </c>
      <c r="J242" s="13" t="s">
        <v>9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4"/>
      <c r="B243" s="2"/>
      <c r="C243" s="17"/>
      <c r="D243" s="17"/>
      <c r="E243" s="17"/>
      <c r="F243" s="17"/>
      <c r="G243" s="14"/>
      <c r="H243" s="14"/>
      <c r="I243" s="14"/>
      <c r="J243" s="1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4"/>
      <c r="B244" s="30" t="s">
        <v>200</v>
      </c>
      <c r="C244" s="17">
        <v>0.25</v>
      </c>
      <c r="D244" s="17" t="s">
        <v>9</v>
      </c>
      <c r="E244" s="18">
        <v>18000.0</v>
      </c>
      <c r="F244" s="18">
        <f t="shared" ref="F244:F248" si="24">E244*C244</f>
        <v>4500</v>
      </c>
      <c r="G244" s="14"/>
      <c r="H244" s="14"/>
      <c r="I244" s="14"/>
      <c r="J244" s="1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4"/>
      <c r="B245" s="30" t="s">
        <v>202</v>
      </c>
      <c r="C245" s="17">
        <v>0.15</v>
      </c>
      <c r="D245" s="17" t="s">
        <v>9</v>
      </c>
      <c r="E245" s="18">
        <f>I236</f>
        <v>13333.33333</v>
      </c>
      <c r="F245" s="18">
        <f t="shared" si="24"/>
        <v>2000</v>
      </c>
      <c r="G245" s="14"/>
      <c r="H245" s="14"/>
      <c r="I245" s="14"/>
      <c r="J245" s="1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4"/>
      <c r="B246" s="30" t="s">
        <v>203</v>
      </c>
      <c r="C246" s="17">
        <v>0.005</v>
      </c>
      <c r="D246" s="17" t="s">
        <v>9</v>
      </c>
      <c r="E246" s="18"/>
      <c r="F246" s="18">
        <f t="shared" si="24"/>
        <v>0</v>
      </c>
      <c r="G246" s="14"/>
      <c r="H246" s="14"/>
      <c r="I246" s="14"/>
      <c r="J246" s="1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4"/>
      <c r="B247" s="30" t="s">
        <v>87</v>
      </c>
      <c r="C247" s="17">
        <v>0.005</v>
      </c>
      <c r="D247" s="17" t="s">
        <v>9</v>
      </c>
      <c r="E247" s="18">
        <v>116000.0</v>
      </c>
      <c r="F247" s="18">
        <f t="shared" si="24"/>
        <v>580</v>
      </c>
      <c r="G247" s="14"/>
      <c r="H247" s="14"/>
      <c r="I247" s="14"/>
      <c r="J247" s="1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4"/>
      <c r="B248" s="30" t="s">
        <v>53</v>
      </c>
      <c r="C248" s="17">
        <v>0.08</v>
      </c>
      <c r="D248" s="17" t="s">
        <v>9</v>
      </c>
      <c r="E248" s="18">
        <v>210000.0</v>
      </c>
      <c r="F248" s="18">
        <f t="shared" si="24"/>
        <v>16800</v>
      </c>
      <c r="G248" s="14"/>
      <c r="H248" s="14"/>
      <c r="I248" s="14"/>
      <c r="J248" s="1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0"/>
      <c r="B249" s="21"/>
      <c r="C249" s="23"/>
      <c r="D249" s="23"/>
      <c r="E249" s="23"/>
      <c r="F249" s="24"/>
      <c r="G249" s="20"/>
      <c r="H249" s="20"/>
      <c r="I249" s="20"/>
      <c r="J249" s="20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6" t="s">
        <v>204</v>
      </c>
      <c r="B250" s="25" t="s">
        <v>24</v>
      </c>
      <c r="C250" s="16"/>
      <c r="D250" s="17"/>
      <c r="E250" s="17"/>
      <c r="F250" s="18"/>
      <c r="G250" s="26">
        <f>SUM(F252:F255)</f>
        <v>24190</v>
      </c>
      <c r="H250" s="27">
        <v>0.25</v>
      </c>
      <c r="I250" s="28">
        <f>G250/H250</f>
        <v>96760</v>
      </c>
      <c r="J250" s="29" t="s">
        <v>9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4"/>
      <c r="B251" s="15"/>
      <c r="C251" s="16"/>
      <c r="D251" s="17"/>
      <c r="E251" s="17"/>
      <c r="F251" s="18"/>
      <c r="G251" s="14"/>
      <c r="H251" s="14"/>
      <c r="I251" s="14"/>
      <c r="J251" s="1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4"/>
      <c r="B252" s="30" t="s">
        <v>205</v>
      </c>
      <c r="C252" s="17">
        <v>0.5</v>
      </c>
      <c r="D252" s="17" t="s">
        <v>9</v>
      </c>
      <c r="E252" s="18">
        <v>40000.0</v>
      </c>
      <c r="F252" s="18">
        <f t="shared" ref="F252:F255" si="25">E252*C252</f>
        <v>20000</v>
      </c>
      <c r="G252" s="14"/>
      <c r="H252" s="14"/>
      <c r="I252" s="14"/>
      <c r="J252" s="1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4"/>
      <c r="B253" s="30" t="s">
        <v>206</v>
      </c>
      <c r="C253" s="17">
        <v>0.05</v>
      </c>
      <c r="D253" s="17" t="s">
        <v>9</v>
      </c>
      <c r="E253" s="18">
        <v>78000.0</v>
      </c>
      <c r="F253" s="18">
        <f t="shared" si="25"/>
        <v>3900</v>
      </c>
      <c r="G253" s="14"/>
      <c r="H253" s="14"/>
      <c r="I253" s="14"/>
      <c r="J253" s="1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4"/>
      <c r="B254" s="30" t="s">
        <v>13</v>
      </c>
      <c r="C254" s="17">
        <v>0.01</v>
      </c>
      <c r="D254" s="17" t="s">
        <v>9</v>
      </c>
      <c r="E254" s="18">
        <v>7000.0</v>
      </c>
      <c r="F254" s="18">
        <f t="shared" si="25"/>
        <v>70</v>
      </c>
      <c r="G254" s="14"/>
      <c r="H254" s="14"/>
      <c r="I254" s="14"/>
      <c r="J254" s="1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4"/>
      <c r="B255" s="30" t="s">
        <v>22</v>
      </c>
      <c r="C255" s="17">
        <v>0.01</v>
      </c>
      <c r="D255" s="17" t="s">
        <v>9</v>
      </c>
      <c r="E255" s="18">
        <v>22000.0</v>
      </c>
      <c r="F255" s="18">
        <f t="shared" si="25"/>
        <v>220</v>
      </c>
      <c r="G255" s="14"/>
      <c r="H255" s="14"/>
      <c r="I255" s="14"/>
      <c r="J255" s="14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0"/>
      <c r="B256" s="21"/>
      <c r="C256" s="23"/>
      <c r="D256" s="23"/>
      <c r="E256" s="23"/>
      <c r="F256" s="24"/>
      <c r="G256" s="20"/>
      <c r="H256" s="20"/>
      <c r="I256" s="20"/>
      <c r="J256" s="20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6" t="s">
        <v>207</v>
      </c>
      <c r="B257" s="25" t="s">
        <v>24</v>
      </c>
      <c r="C257" s="16"/>
      <c r="D257" s="17"/>
      <c r="E257" s="17"/>
      <c r="F257" s="18"/>
      <c r="G257" s="26">
        <f>SUM(F259:F262)</f>
        <v>78788</v>
      </c>
      <c r="H257" s="27">
        <v>0.35</v>
      </c>
      <c r="I257" s="28">
        <f>G257/H257</f>
        <v>225108.5714</v>
      </c>
      <c r="J257" s="29" t="s">
        <v>9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4"/>
      <c r="B258" s="15"/>
      <c r="C258" s="16"/>
      <c r="D258" s="17"/>
      <c r="E258" s="17"/>
      <c r="F258" s="18"/>
      <c r="G258" s="14"/>
      <c r="H258" s="14"/>
      <c r="I258" s="14"/>
      <c r="J258" s="1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4"/>
      <c r="B259" s="30" t="s">
        <v>150</v>
      </c>
      <c r="C259" s="17">
        <v>0.03</v>
      </c>
      <c r="D259" s="17" t="s">
        <v>9</v>
      </c>
      <c r="E259" s="18">
        <v>173000.0</v>
      </c>
      <c r="F259" s="18">
        <f t="shared" ref="F259:F262" si="26">E259*C259</f>
        <v>5190</v>
      </c>
      <c r="G259" s="14"/>
      <c r="H259" s="14"/>
      <c r="I259" s="14"/>
      <c r="J259" s="1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4"/>
      <c r="B260" s="30" t="s">
        <v>208</v>
      </c>
      <c r="C260" s="17">
        <v>0.05</v>
      </c>
      <c r="D260" s="17" t="s">
        <v>9</v>
      </c>
      <c r="E260" s="18">
        <f>I250</f>
        <v>96760</v>
      </c>
      <c r="F260" s="18">
        <f t="shared" si="26"/>
        <v>4838</v>
      </c>
      <c r="G260" s="14"/>
      <c r="H260" s="14"/>
      <c r="I260" s="14"/>
      <c r="J260" s="1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4"/>
      <c r="B261" s="30" t="s">
        <v>118</v>
      </c>
      <c r="C261" s="17">
        <v>0.08</v>
      </c>
      <c r="D261" s="17" t="s">
        <v>9</v>
      </c>
      <c r="E261" s="18">
        <v>72000.0</v>
      </c>
      <c r="F261" s="18">
        <f t="shared" si="26"/>
        <v>5760</v>
      </c>
      <c r="G261" s="14"/>
      <c r="H261" s="14"/>
      <c r="I261" s="14"/>
      <c r="J261" s="1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4"/>
      <c r="B262" s="30" t="s">
        <v>53</v>
      </c>
      <c r="C262" s="17">
        <v>0.3</v>
      </c>
      <c r="D262" s="17" t="s">
        <v>9</v>
      </c>
      <c r="E262" s="18">
        <v>210000.0</v>
      </c>
      <c r="F262" s="18">
        <f t="shared" si="26"/>
        <v>63000</v>
      </c>
      <c r="G262" s="14"/>
      <c r="H262" s="14"/>
      <c r="I262" s="14"/>
      <c r="J262" s="1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0"/>
      <c r="B263" s="21"/>
      <c r="C263" s="23"/>
      <c r="D263" s="23"/>
      <c r="E263" s="23"/>
      <c r="F263" s="24"/>
      <c r="G263" s="20"/>
      <c r="H263" s="20"/>
      <c r="I263" s="20"/>
      <c r="J263" s="20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6" t="s">
        <v>209</v>
      </c>
      <c r="B264" s="25" t="s">
        <v>24</v>
      </c>
      <c r="C264" s="16"/>
      <c r="D264" s="17"/>
      <c r="E264" s="17"/>
      <c r="F264" s="18"/>
      <c r="G264" s="26">
        <f>SUM(F266:F267)</f>
        <v>99000</v>
      </c>
      <c r="H264" s="27">
        <v>0.4</v>
      </c>
      <c r="I264" s="28">
        <f>G264/H264</f>
        <v>247500</v>
      </c>
      <c r="J264" s="29" t="s">
        <v>9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4"/>
      <c r="B265" s="15"/>
      <c r="C265" s="16"/>
      <c r="D265" s="17"/>
      <c r="E265" s="17"/>
      <c r="F265" s="18"/>
      <c r="G265" s="14"/>
      <c r="H265" s="14"/>
      <c r="I265" s="14"/>
      <c r="J265" s="1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4"/>
      <c r="B266" s="15" t="s">
        <v>53</v>
      </c>
      <c r="C266" s="16">
        <v>0.5</v>
      </c>
      <c r="D266" s="17" t="s">
        <v>9</v>
      </c>
      <c r="E266" s="18">
        <v>150000.0</v>
      </c>
      <c r="F266" s="18">
        <f t="shared" ref="F266:F267" si="27">E266*C266</f>
        <v>75000</v>
      </c>
      <c r="G266" s="14"/>
      <c r="H266" s="14"/>
      <c r="I266" s="14"/>
      <c r="J266" s="1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4"/>
      <c r="B267" s="15" t="s">
        <v>210</v>
      </c>
      <c r="C267" s="16">
        <v>0.03</v>
      </c>
      <c r="D267" s="17" t="s">
        <v>9</v>
      </c>
      <c r="E267" s="18">
        <v>800000.0</v>
      </c>
      <c r="F267" s="18">
        <f t="shared" si="27"/>
        <v>24000</v>
      </c>
      <c r="G267" s="14"/>
      <c r="H267" s="14"/>
      <c r="I267" s="14"/>
      <c r="J267" s="1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0"/>
      <c r="B268" s="21"/>
      <c r="C268" s="23"/>
      <c r="D268" s="23"/>
      <c r="E268" s="23"/>
      <c r="F268" s="24"/>
      <c r="G268" s="20"/>
      <c r="H268" s="20"/>
      <c r="I268" s="20"/>
      <c r="J268" s="20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6" t="s">
        <v>211</v>
      </c>
      <c r="B269" s="32" t="s">
        <v>211</v>
      </c>
      <c r="C269" s="17"/>
      <c r="D269" s="17"/>
      <c r="E269" s="18"/>
      <c r="F269" s="18"/>
      <c r="G269" s="26" t="str">
        <f>SUM(F271:F274)</f>
        <v>#ERROR!</v>
      </c>
      <c r="H269" s="27">
        <v>1.0</v>
      </c>
      <c r="I269" s="28" t="str">
        <f>G269/H269</f>
        <v>#ERROR!</v>
      </c>
      <c r="J269" s="29" t="s">
        <v>9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4"/>
      <c r="B270" s="15"/>
      <c r="C270" s="16"/>
      <c r="D270" s="17"/>
      <c r="E270" s="18"/>
      <c r="F270" s="18"/>
      <c r="G270" s="14"/>
      <c r="H270" s="14"/>
      <c r="I270" s="14"/>
      <c r="J270" s="1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4"/>
      <c r="B271" s="30" t="s">
        <v>53</v>
      </c>
      <c r="C271" s="17">
        <v>0.2</v>
      </c>
      <c r="D271" s="17" t="s">
        <v>9</v>
      </c>
      <c r="E271" s="18">
        <v>350000.0</v>
      </c>
      <c r="F271" s="18">
        <f t="shared" ref="F271:F274" si="28">E271*C271</f>
        <v>70000</v>
      </c>
      <c r="G271" s="14"/>
      <c r="H271" s="14"/>
      <c r="I271" s="14"/>
      <c r="J271" s="1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4"/>
      <c r="B272" s="30" t="s">
        <v>212</v>
      </c>
      <c r="C272" s="17">
        <v>0.29</v>
      </c>
      <c r="D272" s="17" t="s">
        <v>9</v>
      </c>
      <c r="E272" s="18" t="str">
        <f>[1]CHARCUTERIE!I53</f>
        <v>#ERROR!</v>
      </c>
      <c r="F272" s="18" t="str">
        <f t="shared" si="28"/>
        <v>#ERROR!</v>
      </c>
      <c r="G272" s="14"/>
      <c r="H272" s="14"/>
      <c r="I272" s="14"/>
      <c r="J272" s="1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4"/>
      <c r="B273" s="30" t="s">
        <v>107</v>
      </c>
      <c r="C273" s="17">
        <v>0.045</v>
      </c>
      <c r="D273" s="17" t="s">
        <v>9</v>
      </c>
      <c r="E273" s="18">
        <v>187000.0</v>
      </c>
      <c r="F273" s="18">
        <f t="shared" si="28"/>
        <v>8415</v>
      </c>
      <c r="G273" s="14"/>
      <c r="H273" s="14"/>
      <c r="I273" s="14"/>
      <c r="J273" s="1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4"/>
      <c r="B274" s="30" t="s">
        <v>190</v>
      </c>
      <c r="C274" s="17">
        <v>0.02</v>
      </c>
      <c r="D274" s="17" t="s">
        <v>9</v>
      </c>
      <c r="E274" s="18">
        <v>656000.0</v>
      </c>
      <c r="F274" s="18">
        <f t="shared" si="28"/>
        <v>13120</v>
      </c>
      <c r="G274" s="14"/>
      <c r="H274" s="14"/>
      <c r="I274" s="14"/>
      <c r="J274" s="1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0"/>
      <c r="B275" s="94"/>
      <c r="C275" s="23"/>
      <c r="D275" s="23"/>
      <c r="E275" s="24"/>
      <c r="F275" s="24"/>
      <c r="G275" s="20"/>
      <c r="H275" s="20"/>
      <c r="I275" s="20"/>
      <c r="J275" s="20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6" t="s">
        <v>213</v>
      </c>
      <c r="B276" s="32" t="s">
        <v>213</v>
      </c>
      <c r="C276" s="17"/>
      <c r="D276" s="17"/>
      <c r="E276" s="17"/>
      <c r="F276" s="18"/>
      <c r="G276" s="26">
        <f>SUM(F278:F286)</f>
        <v>56262</v>
      </c>
      <c r="H276" s="98">
        <v>0.5</v>
      </c>
      <c r="I276" s="28">
        <f>G276/H276</f>
        <v>112524</v>
      </c>
      <c r="J276" s="29" t="s">
        <v>9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4"/>
      <c r="B277" s="15"/>
      <c r="C277" s="16"/>
      <c r="D277" s="17"/>
      <c r="E277" s="17"/>
      <c r="F277" s="18"/>
      <c r="G277" s="14"/>
      <c r="H277" s="14"/>
      <c r="I277" s="14"/>
      <c r="J277" s="1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4"/>
      <c r="B278" s="99" t="s">
        <v>87</v>
      </c>
      <c r="C278" s="17">
        <v>0.01</v>
      </c>
      <c r="D278" s="17" t="s">
        <v>9</v>
      </c>
      <c r="E278" s="18">
        <v>116500.0</v>
      </c>
      <c r="F278" s="18">
        <f t="shared" ref="F278:F286" si="29">E278*C278</f>
        <v>1165</v>
      </c>
      <c r="G278" s="14"/>
      <c r="H278" s="14"/>
      <c r="I278" s="14"/>
      <c r="J278" s="14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4"/>
      <c r="B279" s="99" t="s">
        <v>106</v>
      </c>
      <c r="C279" s="17">
        <v>0.06</v>
      </c>
      <c r="D279" s="17" t="s">
        <v>9</v>
      </c>
      <c r="E279" s="18">
        <v>50000.0</v>
      </c>
      <c r="F279" s="18">
        <f t="shared" si="29"/>
        <v>3000</v>
      </c>
      <c r="G279" s="14"/>
      <c r="H279" s="14"/>
      <c r="I279" s="14"/>
      <c r="J279" s="1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4"/>
      <c r="B280" s="99" t="s">
        <v>214</v>
      </c>
      <c r="C280" s="17">
        <v>0.06</v>
      </c>
      <c r="D280" s="17" t="s">
        <v>9</v>
      </c>
      <c r="E280" s="18">
        <v>179000.0</v>
      </c>
      <c r="F280" s="18">
        <f t="shared" si="29"/>
        <v>10740</v>
      </c>
      <c r="G280" s="14"/>
      <c r="H280" s="14"/>
      <c r="I280" s="14"/>
      <c r="J280" s="1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4"/>
      <c r="B281" s="99" t="s">
        <v>215</v>
      </c>
      <c r="C281" s="17">
        <v>0.02</v>
      </c>
      <c r="D281" s="17" t="s">
        <v>9</v>
      </c>
      <c r="E281" s="18">
        <v>22000.0</v>
      </c>
      <c r="F281" s="18">
        <f t="shared" si="29"/>
        <v>440</v>
      </c>
      <c r="G281" s="14"/>
      <c r="H281" s="14"/>
      <c r="I281" s="14"/>
      <c r="J281" s="1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4"/>
      <c r="B282" s="99" t="s">
        <v>149</v>
      </c>
      <c r="C282" s="17">
        <v>0.3</v>
      </c>
      <c r="D282" s="17" t="s">
        <v>9</v>
      </c>
      <c r="E282" s="18">
        <v>50000.0</v>
      </c>
      <c r="F282" s="18">
        <f t="shared" si="29"/>
        <v>15000</v>
      </c>
      <c r="G282" s="14"/>
      <c r="H282" s="14"/>
      <c r="I282" s="14"/>
      <c r="J282" s="1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4"/>
      <c r="B283" s="99" t="s">
        <v>124</v>
      </c>
      <c r="C283" s="17">
        <v>0.07</v>
      </c>
      <c r="D283" s="17" t="s">
        <v>9</v>
      </c>
      <c r="E283" s="18">
        <v>90000.0</v>
      </c>
      <c r="F283" s="18">
        <f t="shared" si="29"/>
        <v>6300</v>
      </c>
      <c r="G283" s="14"/>
      <c r="H283" s="14"/>
      <c r="I283" s="14"/>
      <c r="J283" s="1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4"/>
      <c r="B284" s="15" t="s">
        <v>216</v>
      </c>
      <c r="C284" s="16">
        <v>0.001</v>
      </c>
      <c r="D284" s="17" t="s">
        <v>9</v>
      </c>
      <c r="E284" s="18">
        <v>1167000.0</v>
      </c>
      <c r="F284" s="18">
        <f t="shared" si="29"/>
        <v>1167</v>
      </c>
      <c r="G284" s="14"/>
      <c r="H284" s="14"/>
      <c r="I284" s="14"/>
      <c r="J284" s="1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4"/>
      <c r="B285" s="99" t="s">
        <v>53</v>
      </c>
      <c r="C285" s="17">
        <v>0.05</v>
      </c>
      <c r="D285" s="17" t="s">
        <v>9</v>
      </c>
      <c r="E285" s="18">
        <v>210000.0</v>
      </c>
      <c r="F285" s="18">
        <f t="shared" si="29"/>
        <v>10500</v>
      </c>
      <c r="G285" s="14"/>
      <c r="H285" s="14"/>
      <c r="I285" s="14"/>
      <c r="J285" s="1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4"/>
      <c r="B286" s="99" t="s">
        <v>177</v>
      </c>
      <c r="C286" s="17">
        <v>0.05</v>
      </c>
      <c r="D286" s="17" t="s">
        <v>9</v>
      </c>
      <c r="E286" s="18">
        <v>159000.0</v>
      </c>
      <c r="F286" s="18">
        <f t="shared" si="29"/>
        <v>7950</v>
      </c>
      <c r="G286" s="14"/>
      <c r="H286" s="14"/>
      <c r="I286" s="14"/>
      <c r="J286" s="1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0"/>
      <c r="B287" s="94"/>
      <c r="C287" s="23"/>
      <c r="D287" s="23"/>
      <c r="E287" s="23"/>
      <c r="F287" s="24"/>
      <c r="G287" s="20"/>
      <c r="H287" s="20"/>
      <c r="I287" s="20"/>
      <c r="J287" s="20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6" t="s">
        <v>217</v>
      </c>
      <c r="B288" s="32" t="s">
        <v>217</v>
      </c>
      <c r="C288" s="17"/>
      <c r="D288" s="17"/>
      <c r="E288" s="18"/>
      <c r="F288" s="18"/>
      <c r="G288" s="26">
        <f>SUM(F290:F298)</f>
        <v>102806</v>
      </c>
      <c r="H288" s="27">
        <v>0.4</v>
      </c>
      <c r="I288" s="28">
        <f>G288/H288</f>
        <v>257015</v>
      </c>
      <c r="J288" s="29" t="s">
        <v>9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4"/>
      <c r="B289" s="15"/>
      <c r="C289" s="16"/>
      <c r="D289" s="17"/>
      <c r="E289" s="18"/>
      <c r="F289" s="18"/>
      <c r="G289" s="14"/>
      <c r="H289" s="14"/>
      <c r="I289" s="14"/>
      <c r="J289" s="1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4"/>
      <c r="B290" s="30" t="s">
        <v>218</v>
      </c>
      <c r="C290" s="17">
        <v>0.5</v>
      </c>
      <c r="D290" s="17" t="s">
        <v>9</v>
      </c>
      <c r="E290" s="18">
        <v>60000.0</v>
      </c>
      <c r="F290" s="18">
        <f t="shared" ref="F290:F298" si="30">E290*C290</f>
        <v>30000</v>
      </c>
      <c r="G290" s="14"/>
      <c r="H290" s="14"/>
      <c r="I290" s="14"/>
      <c r="J290" s="1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4"/>
      <c r="B291" s="30" t="s">
        <v>87</v>
      </c>
      <c r="C291" s="17">
        <v>0.01</v>
      </c>
      <c r="D291" s="17" t="s">
        <v>9</v>
      </c>
      <c r="E291" s="18">
        <v>60000.0</v>
      </c>
      <c r="F291" s="18">
        <f t="shared" si="30"/>
        <v>600</v>
      </c>
      <c r="G291" s="14"/>
      <c r="H291" s="14"/>
      <c r="I291" s="14"/>
      <c r="J291" s="1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4"/>
      <c r="B292" s="30" t="s">
        <v>219</v>
      </c>
      <c r="C292" s="17">
        <v>0.04</v>
      </c>
      <c r="D292" s="17" t="s">
        <v>9</v>
      </c>
      <c r="E292" s="18">
        <v>20000.0</v>
      </c>
      <c r="F292" s="18">
        <f t="shared" si="30"/>
        <v>800</v>
      </c>
      <c r="G292" s="14"/>
      <c r="H292" s="14"/>
      <c r="I292" s="14"/>
      <c r="J292" s="1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4"/>
      <c r="B293" s="30" t="s">
        <v>162</v>
      </c>
      <c r="C293" s="17">
        <v>0.06</v>
      </c>
      <c r="D293" s="17" t="s">
        <v>9</v>
      </c>
      <c r="E293" s="18">
        <v>70000.0</v>
      </c>
      <c r="F293" s="18">
        <f t="shared" si="30"/>
        <v>4200</v>
      </c>
      <c r="G293" s="14"/>
      <c r="H293" s="14"/>
      <c r="I293" s="14"/>
      <c r="J293" s="14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4"/>
      <c r="B294" s="30" t="s">
        <v>220</v>
      </c>
      <c r="C294" s="17">
        <v>0.05</v>
      </c>
      <c r="D294" s="17" t="s">
        <v>9</v>
      </c>
      <c r="E294" s="18">
        <v>50000.0</v>
      </c>
      <c r="F294" s="18">
        <f t="shared" si="30"/>
        <v>2500</v>
      </c>
      <c r="G294" s="14"/>
      <c r="H294" s="14"/>
      <c r="I294" s="14"/>
      <c r="J294" s="14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4"/>
      <c r="B295" s="30" t="s">
        <v>149</v>
      </c>
      <c r="C295" s="17">
        <v>0.4</v>
      </c>
      <c r="D295" s="17" t="s">
        <v>9</v>
      </c>
      <c r="E295" s="18">
        <v>35000.0</v>
      </c>
      <c r="F295" s="18">
        <f t="shared" si="30"/>
        <v>14000</v>
      </c>
      <c r="G295" s="14"/>
      <c r="H295" s="14"/>
      <c r="I295" s="14"/>
      <c r="J295" s="14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4"/>
      <c r="B296" s="30" t="s">
        <v>127</v>
      </c>
      <c r="C296" s="17">
        <v>0.5</v>
      </c>
      <c r="D296" s="17" t="s">
        <v>9</v>
      </c>
      <c r="E296" s="18">
        <v>100000.0</v>
      </c>
      <c r="F296" s="18">
        <f t="shared" si="30"/>
        <v>50000</v>
      </c>
      <c r="G296" s="14"/>
      <c r="H296" s="14"/>
      <c r="I296" s="14"/>
      <c r="J296" s="1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4"/>
      <c r="B297" s="30" t="s">
        <v>221</v>
      </c>
      <c r="C297" s="17">
        <v>0.01</v>
      </c>
      <c r="D297" s="17" t="s">
        <v>9</v>
      </c>
      <c r="E297" s="18">
        <v>65000.0</v>
      </c>
      <c r="F297" s="18">
        <f t="shared" si="30"/>
        <v>650</v>
      </c>
      <c r="G297" s="14"/>
      <c r="H297" s="14"/>
      <c r="I297" s="14"/>
      <c r="J297" s="1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4"/>
      <c r="B298" s="30" t="s">
        <v>13</v>
      </c>
      <c r="C298" s="17">
        <v>0.008</v>
      </c>
      <c r="D298" s="17" t="s">
        <v>9</v>
      </c>
      <c r="E298" s="18">
        <v>7000.0</v>
      </c>
      <c r="F298" s="18">
        <f t="shared" si="30"/>
        <v>56</v>
      </c>
      <c r="G298" s="14"/>
      <c r="H298" s="14"/>
      <c r="I298" s="14"/>
      <c r="J298" s="1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0"/>
      <c r="B299" s="94"/>
      <c r="C299" s="23"/>
      <c r="D299" s="23"/>
      <c r="E299" s="24"/>
      <c r="F299" s="24"/>
      <c r="G299" s="20"/>
      <c r="H299" s="20"/>
      <c r="I299" s="20"/>
      <c r="J299" s="20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6" t="s">
        <v>222</v>
      </c>
      <c r="B300" s="32" t="s">
        <v>217</v>
      </c>
      <c r="C300" s="17"/>
      <c r="D300" s="17"/>
      <c r="E300" s="18"/>
      <c r="F300" s="18"/>
      <c r="G300" s="26">
        <f>SUM(F302:F304)</f>
        <v>113670</v>
      </c>
      <c r="H300" s="27">
        <v>0.5</v>
      </c>
      <c r="I300" s="28">
        <f>G300/H300</f>
        <v>227340</v>
      </c>
      <c r="J300" s="29" t="s">
        <v>9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4"/>
      <c r="B301" s="15"/>
      <c r="C301" s="16"/>
      <c r="D301" s="17"/>
      <c r="E301" s="18"/>
      <c r="F301" s="18"/>
      <c r="G301" s="14"/>
      <c r="H301" s="14"/>
      <c r="I301" s="14"/>
      <c r="J301" s="1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4"/>
      <c r="B302" s="30" t="s">
        <v>223</v>
      </c>
      <c r="C302" s="17">
        <v>0.4</v>
      </c>
      <c r="D302" s="17" t="s">
        <v>9</v>
      </c>
      <c r="E302" s="18">
        <f>I288</f>
        <v>257015</v>
      </c>
      <c r="F302" s="18">
        <f t="shared" ref="F302:F304" si="31">E302*C302</f>
        <v>102806</v>
      </c>
      <c r="G302" s="14"/>
      <c r="H302" s="14"/>
      <c r="I302" s="14"/>
      <c r="J302" s="14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4"/>
      <c r="B303" s="30" t="s">
        <v>147</v>
      </c>
      <c r="C303" s="17">
        <v>0.1</v>
      </c>
      <c r="D303" s="17" t="s">
        <v>9</v>
      </c>
      <c r="E303" s="18">
        <v>75000.0</v>
      </c>
      <c r="F303" s="18">
        <f t="shared" si="31"/>
        <v>7500</v>
      </c>
      <c r="G303" s="14"/>
      <c r="H303" s="14"/>
      <c r="I303" s="14"/>
      <c r="J303" s="14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4"/>
      <c r="B304" s="30" t="s">
        <v>224</v>
      </c>
      <c r="C304" s="17">
        <v>0.004</v>
      </c>
      <c r="D304" s="17" t="s">
        <v>9</v>
      </c>
      <c r="E304" s="18">
        <v>841000.0</v>
      </c>
      <c r="F304" s="18">
        <f t="shared" si="31"/>
        <v>3364</v>
      </c>
      <c r="G304" s="14"/>
      <c r="H304" s="14"/>
      <c r="I304" s="14"/>
      <c r="J304" s="1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0"/>
      <c r="B305" s="94"/>
      <c r="C305" s="23"/>
      <c r="D305" s="23"/>
      <c r="E305" s="24"/>
      <c r="F305" s="24"/>
      <c r="G305" s="20"/>
      <c r="H305" s="20"/>
      <c r="I305" s="20"/>
      <c r="J305" s="20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6" t="s">
        <v>225</v>
      </c>
      <c r="B306" s="25" t="s">
        <v>24</v>
      </c>
      <c r="C306" s="16"/>
      <c r="D306" s="17"/>
      <c r="E306" s="17"/>
      <c r="F306" s="18"/>
      <c r="G306" s="26">
        <f>SUM(F308:F316)</f>
        <v>22575</v>
      </c>
      <c r="H306" s="27">
        <v>0.3</v>
      </c>
      <c r="I306" s="28">
        <f>G306/H306</f>
        <v>75250</v>
      </c>
      <c r="J306" s="29" t="s">
        <v>9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4"/>
      <c r="B307" s="15"/>
      <c r="C307" s="16"/>
      <c r="D307" s="17"/>
      <c r="E307" s="17"/>
      <c r="F307" s="18"/>
      <c r="G307" s="14"/>
      <c r="H307" s="14"/>
      <c r="I307" s="14"/>
      <c r="J307" s="14"/>
      <c r="K307" s="2"/>
      <c r="L307" s="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4"/>
      <c r="B308" s="15" t="s">
        <v>22</v>
      </c>
      <c r="C308" s="16">
        <v>0.05</v>
      </c>
      <c r="D308" s="17" t="s">
        <v>9</v>
      </c>
      <c r="E308" s="18">
        <v>24000.0</v>
      </c>
      <c r="F308" s="18">
        <f t="shared" ref="F308:F316" si="32">E308*C308</f>
        <v>1200</v>
      </c>
      <c r="G308" s="14"/>
      <c r="H308" s="14"/>
      <c r="I308" s="14"/>
      <c r="J308" s="1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4"/>
      <c r="B309" s="15" t="s">
        <v>158</v>
      </c>
      <c r="C309" s="16">
        <v>0.05</v>
      </c>
      <c r="D309" s="17" t="s">
        <v>9</v>
      </c>
      <c r="E309" s="18">
        <v>53000.0</v>
      </c>
      <c r="F309" s="18">
        <f t="shared" si="32"/>
        <v>2650</v>
      </c>
      <c r="G309" s="14"/>
      <c r="H309" s="14"/>
      <c r="I309" s="14"/>
      <c r="J309" s="1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4"/>
      <c r="B310" s="15" t="s">
        <v>226</v>
      </c>
      <c r="C310" s="16">
        <v>0.05</v>
      </c>
      <c r="D310" s="17" t="s">
        <v>9</v>
      </c>
      <c r="E310" s="18">
        <v>35500.0</v>
      </c>
      <c r="F310" s="18">
        <f t="shared" si="32"/>
        <v>1775</v>
      </c>
      <c r="G310" s="14"/>
      <c r="H310" s="14"/>
      <c r="I310" s="14"/>
      <c r="J310" s="14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4"/>
      <c r="B311" s="15" t="s">
        <v>119</v>
      </c>
      <c r="C311" s="16">
        <v>0.025</v>
      </c>
      <c r="D311" s="17" t="s">
        <v>9</v>
      </c>
      <c r="E311" s="18">
        <v>146000.0</v>
      </c>
      <c r="F311" s="18">
        <f t="shared" si="32"/>
        <v>3650</v>
      </c>
      <c r="G311" s="14"/>
      <c r="H311" s="14"/>
      <c r="I311" s="14"/>
      <c r="J311" s="14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4"/>
      <c r="B312" s="15" t="s">
        <v>162</v>
      </c>
      <c r="C312" s="16">
        <v>0.025</v>
      </c>
      <c r="D312" s="17" t="s">
        <v>9</v>
      </c>
      <c r="E312" s="18">
        <v>60000.0</v>
      </c>
      <c r="F312" s="18">
        <f t="shared" si="32"/>
        <v>1500</v>
      </c>
      <c r="G312" s="14"/>
      <c r="H312" s="14"/>
      <c r="I312" s="14"/>
      <c r="J312" s="14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4"/>
      <c r="B313" s="15" t="s">
        <v>87</v>
      </c>
      <c r="C313" s="16">
        <v>0.075</v>
      </c>
      <c r="D313" s="17" t="s">
        <v>9</v>
      </c>
      <c r="E313" s="34">
        <v>50000.0</v>
      </c>
      <c r="F313" s="18">
        <f t="shared" si="32"/>
        <v>3750</v>
      </c>
      <c r="G313" s="14"/>
      <c r="H313" s="14"/>
      <c r="I313" s="14"/>
      <c r="J313" s="14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4"/>
      <c r="B314" s="15" t="s">
        <v>227</v>
      </c>
      <c r="C314" s="16">
        <v>0.02</v>
      </c>
      <c r="D314" s="17" t="s">
        <v>9</v>
      </c>
      <c r="E314" s="18">
        <v>380000.0</v>
      </c>
      <c r="F314" s="18">
        <f t="shared" si="32"/>
        <v>7600</v>
      </c>
      <c r="G314" s="14"/>
      <c r="H314" s="14"/>
      <c r="I314" s="14"/>
      <c r="J314" s="14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4"/>
      <c r="B315" s="15" t="s">
        <v>13</v>
      </c>
      <c r="C315" s="16">
        <v>0.02</v>
      </c>
      <c r="D315" s="17" t="s">
        <v>9</v>
      </c>
      <c r="E315" s="18">
        <v>10000.0</v>
      </c>
      <c r="F315" s="18">
        <f t="shared" si="32"/>
        <v>200</v>
      </c>
      <c r="G315" s="14"/>
      <c r="H315" s="14"/>
      <c r="I315" s="14"/>
      <c r="J315" s="14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4"/>
      <c r="B316" s="15" t="s">
        <v>140</v>
      </c>
      <c r="C316" s="16">
        <v>0.005</v>
      </c>
      <c r="D316" s="17" t="s">
        <v>9</v>
      </c>
      <c r="E316" s="18">
        <v>50000.0</v>
      </c>
      <c r="F316" s="18">
        <f t="shared" si="32"/>
        <v>250</v>
      </c>
      <c r="G316" s="14"/>
      <c r="H316" s="14"/>
      <c r="I316" s="14"/>
      <c r="J316" s="14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0"/>
      <c r="B317" s="21"/>
      <c r="C317" s="23"/>
      <c r="D317" s="23"/>
      <c r="E317" s="23"/>
      <c r="F317" s="24"/>
      <c r="G317" s="20"/>
      <c r="H317" s="20"/>
      <c r="I317" s="20"/>
      <c r="J317" s="20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6" t="s">
        <v>228</v>
      </c>
      <c r="B318" s="25" t="s">
        <v>24</v>
      </c>
      <c r="C318" s="16"/>
      <c r="D318" s="17"/>
      <c r="E318" s="17"/>
      <c r="F318" s="18"/>
      <c r="G318" s="26">
        <f>SUM(F320:F325)</f>
        <v>159833.4118</v>
      </c>
      <c r="H318" s="27">
        <v>1.8</v>
      </c>
      <c r="I318" s="28">
        <f>G318/H318</f>
        <v>88796.33987</v>
      </c>
      <c r="J318" s="29" t="s">
        <v>9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4"/>
      <c r="B319" s="15"/>
      <c r="C319" s="16"/>
      <c r="D319" s="17"/>
      <c r="E319" s="17"/>
      <c r="F319" s="18"/>
      <c r="G319" s="14"/>
      <c r="H319" s="14"/>
      <c r="I319" s="14"/>
      <c r="J319" s="14"/>
      <c r="K319" s="2"/>
      <c r="L319" s="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4"/>
      <c r="B320" s="15" t="s">
        <v>148</v>
      </c>
      <c r="C320" s="16">
        <v>1.0</v>
      </c>
      <c r="D320" s="17" t="s">
        <v>9</v>
      </c>
      <c r="E320" s="18">
        <v>35000.0</v>
      </c>
      <c r="F320" s="18">
        <f t="shared" ref="F320:F325" si="33">E320*C320</f>
        <v>35000</v>
      </c>
      <c r="G320" s="14"/>
      <c r="H320" s="14"/>
      <c r="I320" s="14"/>
      <c r="J320" s="14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4"/>
      <c r="B321" s="15" t="s">
        <v>229</v>
      </c>
      <c r="C321" s="16">
        <v>0.3</v>
      </c>
      <c r="D321" s="17" t="s">
        <v>9</v>
      </c>
      <c r="E321" s="18">
        <v>78500.0</v>
      </c>
      <c r="F321" s="18">
        <f t="shared" si="33"/>
        <v>23550</v>
      </c>
      <c r="G321" s="14"/>
      <c r="H321" s="14"/>
      <c r="I321" s="14"/>
      <c r="J321" s="14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4"/>
      <c r="B322" s="15" t="s">
        <v>230</v>
      </c>
      <c r="C322" s="16">
        <v>0.1</v>
      </c>
      <c r="D322" s="17" t="s">
        <v>9</v>
      </c>
      <c r="E322" s="18">
        <f>'SALSA, COLD SAUCES &amp; CONDIMENTS'!I615</f>
        <v>51834.11765</v>
      </c>
      <c r="F322" s="18">
        <f t="shared" si="33"/>
        <v>5183.411765</v>
      </c>
      <c r="G322" s="14"/>
      <c r="H322" s="14"/>
      <c r="I322" s="14"/>
      <c r="J322" s="14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4"/>
      <c r="B323" s="15" t="s">
        <v>231</v>
      </c>
      <c r="C323" s="16">
        <v>0.1</v>
      </c>
      <c r="D323" s="17" t="s">
        <v>9</v>
      </c>
      <c r="E323" s="18">
        <v>645000.0</v>
      </c>
      <c r="F323" s="18">
        <f t="shared" si="33"/>
        <v>64500</v>
      </c>
      <c r="G323" s="14"/>
      <c r="H323" s="14"/>
      <c r="I323" s="14"/>
      <c r="J323" s="14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4"/>
      <c r="B324" s="15" t="s">
        <v>119</v>
      </c>
      <c r="C324" s="16">
        <v>0.2</v>
      </c>
      <c r="D324" s="17" t="s">
        <v>9</v>
      </c>
      <c r="E324" s="18">
        <v>146000.0</v>
      </c>
      <c r="F324" s="18">
        <f t="shared" si="33"/>
        <v>29200</v>
      </c>
      <c r="G324" s="14"/>
      <c r="H324" s="14"/>
      <c r="I324" s="14"/>
      <c r="J324" s="14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4"/>
      <c r="B325" s="15" t="s">
        <v>22</v>
      </c>
      <c r="C325" s="16">
        <v>0.1</v>
      </c>
      <c r="D325" s="17" t="s">
        <v>9</v>
      </c>
      <c r="E325" s="34">
        <v>24000.0</v>
      </c>
      <c r="F325" s="18">
        <f t="shared" si="33"/>
        <v>2400</v>
      </c>
      <c r="G325" s="14"/>
      <c r="H325" s="14"/>
      <c r="I325" s="14"/>
      <c r="J325" s="14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0"/>
      <c r="B326" s="21"/>
      <c r="C326" s="23"/>
      <c r="D326" s="23"/>
      <c r="E326" s="23"/>
      <c r="F326" s="24"/>
      <c r="G326" s="20"/>
      <c r="H326" s="20"/>
      <c r="I326" s="20"/>
      <c r="J326" s="20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6" t="s">
        <v>232</v>
      </c>
      <c r="B327" s="25" t="s">
        <v>24</v>
      </c>
      <c r="C327" s="16"/>
      <c r="D327" s="17"/>
      <c r="E327" s="17"/>
      <c r="F327" s="18"/>
      <c r="G327" s="26">
        <f>SUM(F329:F337)</f>
        <v>169054.9231</v>
      </c>
      <c r="H327" s="27">
        <v>1.3</v>
      </c>
      <c r="I327" s="28">
        <f>G327/H327</f>
        <v>130042.2485</v>
      </c>
      <c r="J327" s="29" t="s">
        <v>9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4"/>
      <c r="B328" s="15"/>
      <c r="C328" s="16"/>
      <c r="D328" s="17"/>
      <c r="E328" s="17"/>
      <c r="F328" s="18"/>
      <c r="G328" s="14"/>
      <c r="H328" s="14"/>
      <c r="I328" s="14"/>
      <c r="J328" s="14"/>
      <c r="K328" s="2"/>
      <c r="L328" s="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4"/>
      <c r="B329" s="30" t="s">
        <v>233</v>
      </c>
      <c r="C329" s="17">
        <v>0.85</v>
      </c>
      <c r="D329" s="17" t="s">
        <v>9</v>
      </c>
      <c r="E329" s="3">
        <v>200000.0</v>
      </c>
      <c r="F329" s="18">
        <f t="shared" ref="F329:F330" si="34">E330*C329</f>
        <v>29750</v>
      </c>
      <c r="G329" s="14"/>
      <c r="H329" s="14"/>
      <c r="I329" s="14"/>
      <c r="J329" s="14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4"/>
      <c r="B330" s="30" t="s">
        <v>148</v>
      </c>
      <c r="C330" s="17">
        <v>0.35</v>
      </c>
      <c r="D330" s="17" t="s">
        <v>9</v>
      </c>
      <c r="E330" s="18">
        <v>35000.0</v>
      </c>
      <c r="F330" s="18">
        <f t="shared" si="34"/>
        <v>27650</v>
      </c>
      <c r="G330" s="14"/>
      <c r="H330" s="14"/>
      <c r="I330" s="14"/>
      <c r="J330" s="14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4"/>
      <c r="B331" s="30" t="s">
        <v>229</v>
      </c>
      <c r="C331" s="17">
        <v>0.25</v>
      </c>
      <c r="D331" s="17" t="s">
        <v>9</v>
      </c>
      <c r="E331" s="18">
        <v>79000.0</v>
      </c>
      <c r="F331" s="18">
        <f t="shared" ref="F331:F337" si="35">E331*C331</f>
        <v>19750</v>
      </c>
      <c r="G331" s="14"/>
      <c r="H331" s="14"/>
      <c r="I331" s="14"/>
      <c r="J331" s="14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4"/>
      <c r="B332" s="30" t="s">
        <v>22</v>
      </c>
      <c r="C332" s="17">
        <v>0.12</v>
      </c>
      <c r="D332" s="17" t="s">
        <v>9</v>
      </c>
      <c r="E332" s="18">
        <v>24000.0</v>
      </c>
      <c r="F332" s="18">
        <f t="shared" si="35"/>
        <v>2880</v>
      </c>
      <c r="G332" s="14"/>
      <c r="H332" s="14"/>
      <c r="I332" s="14"/>
      <c r="J332" s="14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4"/>
      <c r="B333" s="30" t="s">
        <v>87</v>
      </c>
      <c r="C333" s="17">
        <v>0.2</v>
      </c>
      <c r="D333" s="17" t="s">
        <v>9</v>
      </c>
      <c r="E333" s="18">
        <v>50000.0</v>
      </c>
      <c r="F333" s="18">
        <f t="shared" si="35"/>
        <v>10000</v>
      </c>
      <c r="G333" s="14"/>
      <c r="H333" s="14"/>
      <c r="I333" s="14"/>
      <c r="J333" s="14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4"/>
      <c r="B334" s="30" t="s">
        <v>162</v>
      </c>
      <c r="C334" s="17">
        <v>0.05</v>
      </c>
      <c r="D334" s="17" t="s">
        <v>9</v>
      </c>
      <c r="E334" s="18">
        <v>50000.0</v>
      </c>
      <c r="F334" s="18">
        <f t="shared" si="35"/>
        <v>2500</v>
      </c>
      <c r="G334" s="14"/>
      <c r="H334" s="14"/>
      <c r="I334" s="14"/>
      <c r="J334" s="14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4"/>
      <c r="B335" s="30" t="s">
        <v>159</v>
      </c>
      <c r="C335" s="17">
        <v>0.4</v>
      </c>
      <c r="D335" s="17" t="s">
        <v>9</v>
      </c>
      <c r="E335" s="18">
        <v>120000.0</v>
      </c>
      <c r="F335" s="18">
        <f t="shared" si="35"/>
        <v>48000</v>
      </c>
      <c r="G335" s="14"/>
      <c r="H335" s="14"/>
      <c r="I335" s="14"/>
      <c r="J335" s="14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4"/>
      <c r="B336" s="30" t="s">
        <v>227</v>
      </c>
      <c r="C336" s="17">
        <v>0.05</v>
      </c>
      <c r="D336" s="17" t="s">
        <v>9</v>
      </c>
      <c r="E336" s="18">
        <v>380000.0</v>
      </c>
      <c r="F336" s="18">
        <f t="shared" si="35"/>
        <v>19000</v>
      </c>
      <c r="G336" s="14"/>
      <c r="H336" s="14"/>
      <c r="I336" s="14"/>
      <c r="J336" s="14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4"/>
      <c r="B337" s="30" t="s">
        <v>234</v>
      </c>
      <c r="C337" s="17">
        <v>0.2</v>
      </c>
      <c r="D337" s="17" t="s">
        <v>9</v>
      </c>
      <c r="E337" s="18">
        <f>I339</f>
        <v>47624.61538</v>
      </c>
      <c r="F337" s="18">
        <f t="shared" si="35"/>
        <v>9524.923077</v>
      </c>
      <c r="G337" s="14"/>
      <c r="H337" s="14"/>
      <c r="I337" s="14"/>
      <c r="J337" s="14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0"/>
      <c r="B338" s="21"/>
      <c r="C338" s="23"/>
      <c r="D338" s="23"/>
      <c r="E338" s="23"/>
      <c r="F338" s="24"/>
      <c r="G338" s="20"/>
      <c r="H338" s="20"/>
      <c r="I338" s="20"/>
      <c r="J338" s="20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6" t="s">
        <v>235</v>
      </c>
      <c r="B339" s="25" t="s">
        <v>24</v>
      </c>
      <c r="C339" s="16"/>
      <c r="D339" s="17"/>
      <c r="E339" s="17"/>
      <c r="F339" s="18"/>
      <c r="G339" s="26">
        <f>SUM(F341:F352)</f>
        <v>61912</v>
      </c>
      <c r="H339" s="27">
        <v>1.3</v>
      </c>
      <c r="I339" s="28">
        <f>G339/H339</f>
        <v>47624.61538</v>
      </c>
      <c r="J339" s="29" t="s">
        <v>9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4"/>
      <c r="B340" s="15"/>
      <c r="C340" s="16"/>
      <c r="D340" s="17"/>
      <c r="E340" s="17"/>
      <c r="F340" s="18"/>
      <c r="G340" s="14"/>
      <c r="H340" s="14"/>
      <c r="I340" s="14"/>
      <c r="J340" s="14"/>
      <c r="K340" s="2"/>
      <c r="L340" s="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4"/>
      <c r="B341" s="15" t="s">
        <v>236</v>
      </c>
      <c r="C341" s="16">
        <v>0.5</v>
      </c>
      <c r="D341" s="17" t="s">
        <v>9</v>
      </c>
      <c r="E341" s="18">
        <v>37000.0</v>
      </c>
      <c r="F341" s="18">
        <f t="shared" ref="F341:F352" si="36">E341*C341</f>
        <v>18500</v>
      </c>
      <c r="G341" s="14"/>
      <c r="H341" s="14"/>
      <c r="I341" s="14"/>
      <c r="J341" s="14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4"/>
      <c r="B342" s="15" t="s">
        <v>237</v>
      </c>
      <c r="C342" s="16">
        <v>0.01</v>
      </c>
      <c r="D342" s="17" t="s">
        <v>9</v>
      </c>
      <c r="E342" s="18">
        <v>572000.0</v>
      </c>
      <c r="F342" s="18">
        <f t="shared" si="36"/>
        <v>5720</v>
      </c>
      <c r="G342" s="14"/>
      <c r="H342" s="14"/>
      <c r="I342" s="14"/>
      <c r="J342" s="14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4"/>
      <c r="B343" s="15" t="s">
        <v>238</v>
      </c>
      <c r="C343" s="16">
        <v>0.008</v>
      </c>
      <c r="D343" s="17" t="s">
        <v>9</v>
      </c>
      <c r="E343" s="18">
        <v>238000.0</v>
      </c>
      <c r="F343" s="18">
        <f t="shared" si="36"/>
        <v>1904</v>
      </c>
      <c r="G343" s="14"/>
      <c r="H343" s="14"/>
      <c r="I343" s="14"/>
      <c r="J343" s="14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4"/>
      <c r="B344" s="15" t="s">
        <v>239</v>
      </c>
      <c r="C344" s="16">
        <v>0.001</v>
      </c>
      <c r="D344" s="17" t="s">
        <v>9</v>
      </c>
      <c r="E344" s="18">
        <v>278000.0</v>
      </c>
      <c r="F344" s="18">
        <f t="shared" si="36"/>
        <v>278</v>
      </c>
      <c r="G344" s="14"/>
      <c r="H344" s="14"/>
      <c r="I344" s="14"/>
      <c r="J344" s="14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4"/>
      <c r="B345" s="15" t="s">
        <v>87</v>
      </c>
      <c r="C345" s="16">
        <v>0.015</v>
      </c>
      <c r="D345" s="17" t="s">
        <v>9</v>
      </c>
      <c r="E345" s="18">
        <v>50000.0</v>
      </c>
      <c r="F345" s="18">
        <f t="shared" si="36"/>
        <v>750</v>
      </c>
      <c r="G345" s="14"/>
      <c r="H345" s="14"/>
      <c r="I345" s="14"/>
      <c r="J345" s="14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4"/>
      <c r="B346" s="15" t="s">
        <v>140</v>
      </c>
      <c r="C346" s="16">
        <v>0.11</v>
      </c>
      <c r="D346" s="17" t="s">
        <v>9</v>
      </c>
      <c r="E346" s="18">
        <v>50000.0</v>
      </c>
      <c r="F346" s="18">
        <f t="shared" si="36"/>
        <v>5500</v>
      </c>
      <c r="G346" s="14"/>
      <c r="H346" s="14"/>
      <c r="I346" s="14"/>
      <c r="J346" s="14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4"/>
      <c r="B347" s="15" t="s">
        <v>240</v>
      </c>
      <c r="C347" s="16">
        <v>0.01</v>
      </c>
      <c r="D347" s="17" t="s">
        <v>9</v>
      </c>
      <c r="E347" s="18">
        <v>10000.0</v>
      </c>
      <c r="F347" s="18">
        <f t="shared" si="36"/>
        <v>100</v>
      </c>
      <c r="G347" s="14"/>
      <c r="H347" s="14"/>
      <c r="I347" s="14"/>
      <c r="J347" s="14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4"/>
      <c r="B348" s="15" t="s">
        <v>241</v>
      </c>
      <c r="C348" s="16">
        <v>0.002</v>
      </c>
      <c r="D348" s="17" t="s">
        <v>9</v>
      </c>
      <c r="E348" s="18">
        <v>80000.0</v>
      </c>
      <c r="F348" s="18">
        <f t="shared" si="36"/>
        <v>160</v>
      </c>
      <c r="G348" s="14"/>
      <c r="H348" s="14"/>
      <c r="I348" s="14"/>
      <c r="J348" s="14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4"/>
      <c r="B349" s="30" t="s">
        <v>161</v>
      </c>
      <c r="C349" s="17">
        <v>0.015</v>
      </c>
      <c r="D349" s="17" t="s">
        <v>9</v>
      </c>
      <c r="E349" s="18">
        <v>60000.0</v>
      </c>
      <c r="F349" s="18">
        <f t="shared" si="36"/>
        <v>900</v>
      </c>
      <c r="G349" s="14"/>
      <c r="H349" s="14"/>
      <c r="I349" s="14"/>
      <c r="J349" s="14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4"/>
      <c r="B350" s="30" t="s">
        <v>242</v>
      </c>
      <c r="C350" s="17">
        <v>0.025</v>
      </c>
      <c r="D350" s="17" t="s">
        <v>9</v>
      </c>
      <c r="E350" s="18">
        <v>720000.0</v>
      </c>
      <c r="F350" s="18">
        <f t="shared" si="36"/>
        <v>18000</v>
      </c>
      <c r="G350" s="14"/>
      <c r="H350" s="14"/>
      <c r="I350" s="14"/>
      <c r="J350" s="14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4"/>
      <c r="B351" s="30" t="s">
        <v>243</v>
      </c>
      <c r="C351" s="17">
        <v>0.05</v>
      </c>
      <c r="D351" s="17" t="s">
        <v>9</v>
      </c>
      <c r="E351" s="18">
        <v>200000.0</v>
      </c>
      <c r="F351" s="18">
        <f t="shared" si="36"/>
        <v>10000</v>
      </c>
      <c r="G351" s="14"/>
      <c r="H351" s="14"/>
      <c r="I351" s="14"/>
      <c r="J351" s="14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4"/>
      <c r="B352" s="30" t="s">
        <v>13</v>
      </c>
      <c r="C352" s="17">
        <v>0.01</v>
      </c>
      <c r="D352" s="17" t="s">
        <v>9</v>
      </c>
      <c r="E352" s="18">
        <v>10000.0</v>
      </c>
      <c r="F352" s="18">
        <f t="shared" si="36"/>
        <v>100</v>
      </c>
      <c r="G352" s="14"/>
      <c r="H352" s="14"/>
      <c r="I352" s="14"/>
      <c r="J352" s="14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0"/>
      <c r="B353" s="21"/>
      <c r="C353" s="23"/>
      <c r="D353" s="23"/>
      <c r="E353" s="23"/>
      <c r="F353" s="23"/>
      <c r="G353" s="20"/>
      <c r="H353" s="20"/>
      <c r="I353" s="20"/>
      <c r="J353" s="20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6" t="s">
        <v>244</v>
      </c>
      <c r="B354" s="25" t="s">
        <v>24</v>
      </c>
      <c r="C354" s="16"/>
      <c r="D354" s="17"/>
      <c r="E354" s="17"/>
      <c r="F354" s="18"/>
      <c r="G354" s="26">
        <f>SUM(F356:F363)</f>
        <v>116980</v>
      </c>
      <c r="H354" s="27">
        <v>0.75</v>
      </c>
      <c r="I354" s="28">
        <f>G354/H354</f>
        <v>155973.3333</v>
      </c>
      <c r="J354" s="29" t="s">
        <v>9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4"/>
      <c r="B355" s="15"/>
      <c r="C355" s="16"/>
      <c r="D355" s="17"/>
      <c r="E355" s="17"/>
      <c r="F355" s="18"/>
      <c r="G355" s="14"/>
      <c r="H355" s="14"/>
      <c r="I355" s="14"/>
      <c r="J355" s="14"/>
      <c r="K355" s="2"/>
      <c r="L355" s="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4"/>
      <c r="B356" s="30" t="s">
        <v>245</v>
      </c>
      <c r="C356" s="17">
        <v>0.09</v>
      </c>
      <c r="D356" s="17" t="s">
        <v>9</v>
      </c>
      <c r="E356" s="18">
        <v>162000.0</v>
      </c>
      <c r="F356" s="18">
        <f t="shared" ref="F356:F363" si="37">E356*C356</f>
        <v>14580</v>
      </c>
      <c r="G356" s="14"/>
      <c r="H356" s="14"/>
      <c r="I356" s="14"/>
      <c r="J356" s="14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4"/>
      <c r="B357" s="30" t="s">
        <v>243</v>
      </c>
      <c r="C357" s="17">
        <v>0.165</v>
      </c>
      <c r="D357" s="17" t="s">
        <v>9</v>
      </c>
      <c r="E357" s="18">
        <v>200000.0</v>
      </c>
      <c r="F357" s="18">
        <f t="shared" si="37"/>
        <v>33000</v>
      </c>
      <c r="G357" s="14"/>
      <c r="H357" s="14"/>
      <c r="I357" s="14"/>
      <c r="J357" s="14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4"/>
      <c r="B358" s="30" t="s">
        <v>13</v>
      </c>
      <c r="C358" s="17">
        <v>0.2</v>
      </c>
      <c r="D358" s="17" t="s">
        <v>9</v>
      </c>
      <c r="E358" s="18">
        <v>10000.0</v>
      </c>
      <c r="F358" s="18">
        <f t="shared" si="37"/>
        <v>2000</v>
      </c>
      <c r="G358" s="14"/>
      <c r="H358" s="14"/>
      <c r="I358" s="14"/>
      <c r="J358" s="14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4"/>
      <c r="B359" s="30" t="s">
        <v>227</v>
      </c>
      <c r="C359" s="17">
        <v>0.075</v>
      </c>
      <c r="D359" s="17" t="s">
        <v>9</v>
      </c>
      <c r="E359" s="18">
        <v>380000.0</v>
      </c>
      <c r="F359" s="18">
        <f t="shared" si="37"/>
        <v>28500</v>
      </c>
      <c r="G359" s="14"/>
      <c r="H359" s="14"/>
      <c r="I359" s="14"/>
      <c r="J359" s="14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4"/>
      <c r="B360" s="30" t="s">
        <v>22</v>
      </c>
      <c r="C360" s="17">
        <v>0.1</v>
      </c>
      <c r="D360" s="17" t="s">
        <v>9</v>
      </c>
      <c r="E360" s="18">
        <v>24000.0</v>
      </c>
      <c r="F360" s="18">
        <f t="shared" si="37"/>
        <v>2400</v>
      </c>
      <c r="G360" s="14"/>
      <c r="H360" s="14"/>
      <c r="I360" s="14"/>
      <c r="J360" s="14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4"/>
      <c r="B361" s="30" t="s">
        <v>140</v>
      </c>
      <c r="C361" s="17">
        <v>0.01</v>
      </c>
      <c r="D361" s="17" t="s">
        <v>9</v>
      </c>
      <c r="E361" s="18">
        <v>50000.0</v>
      </c>
      <c r="F361" s="18">
        <f t="shared" si="37"/>
        <v>500</v>
      </c>
      <c r="G361" s="14"/>
      <c r="H361" s="14"/>
      <c r="I361" s="14"/>
      <c r="J361" s="14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4"/>
      <c r="B362" s="30" t="s">
        <v>203</v>
      </c>
      <c r="C362" s="17">
        <v>0.09</v>
      </c>
      <c r="D362" s="17" t="s">
        <v>9</v>
      </c>
      <c r="E362" s="18">
        <v>160000.0</v>
      </c>
      <c r="F362" s="18">
        <f t="shared" si="37"/>
        <v>14400</v>
      </c>
      <c r="G362" s="14"/>
      <c r="H362" s="14"/>
      <c r="I362" s="14"/>
      <c r="J362" s="1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4"/>
      <c r="B363" s="30" t="s">
        <v>242</v>
      </c>
      <c r="C363" s="17">
        <v>0.03</v>
      </c>
      <c r="D363" s="17" t="s">
        <v>9</v>
      </c>
      <c r="E363" s="18">
        <v>720000.0</v>
      </c>
      <c r="F363" s="18">
        <f t="shared" si="37"/>
        <v>21600</v>
      </c>
      <c r="G363" s="14"/>
      <c r="H363" s="14"/>
      <c r="I363" s="14"/>
      <c r="J363" s="14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0"/>
      <c r="B364" s="21"/>
      <c r="C364" s="23"/>
      <c r="D364" s="23"/>
      <c r="E364" s="23"/>
      <c r="F364" s="24"/>
      <c r="G364" s="20"/>
      <c r="H364" s="20"/>
      <c r="I364" s="20"/>
      <c r="J364" s="20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6" t="s">
        <v>246</v>
      </c>
      <c r="B365" s="25" t="s">
        <v>24</v>
      </c>
      <c r="C365" s="16"/>
      <c r="D365" s="17"/>
      <c r="E365" s="17"/>
      <c r="F365" s="18"/>
      <c r="G365" s="26">
        <f>SUM(F367:F377)</f>
        <v>122354</v>
      </c>
      <c r="H365" s="27">
        <v>0.6</v>
      </c>
      <c r="I365" s="28">
        <f>G365/H365</f>
        <v>203923.3333</v>
      </c>
      <c r="J365" s="29" t="s">
        <v>9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4"/>
      <c r="B366" s="15"/>
      <c r="C366" s="16"/>
      <c r="D366" s="17"/>
      <c r="E366" s="17"/>
      <c r="F366" s="18"/>
      <c r="G366" s="14"/>
      <c r="H366" s="14"/>
      <c r="I366" s="14"/>
      <c r="J366" s="14"/>
      <c r="K366" s="2"/>
      <c r="L366" s="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4"/>
      <c r="B367" s="30" t="s">
        <v>247</v>
      </c>
      <c r="C367" s="17">
        <v>0.045</v>
      </c>
      <c r="D367" s="17" t="s">
        <v>9</v>
      </c>
      <c r="E367" s="18">
        <v>108000.0</v>
      </c>
      <c r="F367" s="18">
        <f t="shared" ref="F367:F377" si="38">E367*C367</f>
        <v>4860</v>
      </c>
      <c r="G367" s="14"/>
      <c r="H367" s="14"/>
      <c r="I367" s="14"/>
      <c r="J367" s="14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4"/>
      <c r="B368" s="30" t="s">
        <v>242</v>
      </c>
      <c r="C368" s="17">
        <v>0.015</v>
      </c>
      <c r="D368" s="17" t="s">
        <v>9</v>
      </c>
      <c r="E368" s="18">
        <v>720000.0</v>
      </c>
      <c r="F368" s="18">
        <f t="shared" si="38"/>
        <v>10800</v>
      </c>
      <c r="G368" s="14"/>
      <c r="H368" s="14"/>
      <c r="I368" s="14"/>
      <c r="J368" s="14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4"/>
      <c r="B369" s="30" t="s">
        <v>237</v>
      </c>
      <c r="C369" s="17">
        <v>0.012</v>
      </c>
      <c r="D369" s="17" t="s">
        <v>9</v>
      </c>
      <c r="E369" s="18">
        <v>572000.0</v>
      </c>
      <c r="F369" s="18">
        <f t="shared" si="38"/>
        <v>6864</v>
      </c>
      <c r="G369" s="14"/>
      <c r="H369" s="14"/>
      <c r="I369" s="14"/>
      <c r="J369" s="14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4"/>
      <c r="B370" s="30" t="s">
        <v>248</v>
      </c>
      <c r="C370" s="17">
        <v>0.08</v>
      </c>
      <c r="D370" s="17" t="s">
        <v>9</v>
      </c>
      <c r="E370" s="18">
        <v>238000.0</v>
      </c>
      <c r="F370" s="18">
        <f t="shared" si="38"/>
        <v>19040</v>
      </c>
      <c r="G370" s="14"/>
      <c r="H370" s="14"/>
      <c r="I370" s="14"/>
      <c r="J370" s="14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4"/>
      <c r="B371" s="30" t="s">
        <v>140</v>
      </c>
      <c r="C371" s="17">
        <v>0.06</v>
      </c>
      <c r="D371" s="17" t="s">
        <v>9</v>
      </c>
      <c r="E371" s="18">
        <v>50000.0</v>
      </c>
      <c r="F371" s="18">
        <f t="shared" si="38"/>
        <v>3000</v>
      </c>
      <c r="G371" s="14"/>
      <c r="H371" s="14"/>
      <c r="I371" s="14"/>
      <c r="J371" s="14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4"/>
      <c r="B372" s="30" t="s">
        <v>241</v>
      </c>
      <c r="C372" s="17">
        <v>0.04</v>
      </c>
      <c r="D372" s="17" t="s">
        <v>9</v>
      </c>
      <c r="E372" s="18">
        <v>565000.0</v>
      </c>
      <c r="F372" s="18">
        <f t="shared" si="38"/>
        <v>22600</v>
      </c>
      <c r="G372" s="14"/>
      <c r="H372" s="14"/>
      <c r="I372" s="14"/>
      <c r="J372" s="14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4"/>
      <c r="B373" s="30" t="s">
        <v>249</v>
      </c>
      <c r="C373" s="17">
        <v>0.24</v>
      </c>
      <c r="D373" s="17" t="s">
        <v>9</v>
      </c>
      <c r="E373" s="18">
        <v>62000.0</v>
      </c>
      <c r="F373" s="18">
        <f t="shared" si="38"/>
        <v>14880</v>
      </c>
      <c r="G373" s="14"/>
      <c r="H373" s="14"/>
      <c r="I373" s="14"/>
      <c r="J373" s="14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4"/>
      <c r="B374" s="30" t="s">
        <v>135</v>
      </c>
      <c r="C374" s="17">
        <v>0.025</v>
      </c>
      <c r="D374" s="17" t="s">
        <v>9</v>
      </c>
      <c r="E374" s="18">
        <v>470000.0</v>
      </c>
      <c r="F374" s="18">
        <f t="shared" si="38"/>
        <v>11750</v>
      </c>
      <c r="G374" s="14"/>
      <c r="H374" s="14"/>
      <c r="I374" s="14"/>
      <c r="J374" s="14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4"/>
      <c r="B375" s="30" t="s">
        <v>227</v>
      </c>
      <c r="C375" s="17">
        <v>0.06</v>
      </c>
      <c r="D375" s="17" t="s">
        <v>9</v>
      </c>
      <c r="E375" s="18">
        <v>380000.0</v>
      </c>
      <c r="F375" s="18">
        <f t="shared" si="38"/>
        <v>22800</v>
      </c>
      <c r="G375" s="14"/>
      <c r="H375" s="14"/>
      <c r="I375" s="14"/>
      <c r="J375" s="14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4"/>
      <c r="B376" s="30" t="s">
        <v>22</v>
      </c>
      <c r="C376" s="17">
        <v>0.035</v>
      </c>
      <c r="D376" s="17" t="s">
        <v>9</v>
      </c>
      <c r="E376" s="18">
        <v>24000.0</v>
      </c>
      <c r="F376" s="18">
        <f t="shared" si="38"/>
        <v>840</v>
      </c>
      <c r="G376" s="14"/>
      <c r="H376" s="14"/>
      <c r="I376" s="14"/>
      <c r="J376" s="14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4"/>
      <c r="B377" s="30" t="s">
        <v>250</v>
      </c>
      <c r="C377" s="17">
        <v>0.012</v>
      </c>
      <c r="D377" s="17" t="s">
        <v>9</v>
      </c>
      <c r="E377" s="18">
        <v>410000.0</v>
      </c>
      <c r="F377" s="18">
        <f t="shared" si="38"/>
        <v>4920</v>
      </c>
      <c r="G377" s="14"/>
      <c r="H377" s="14"/>
      <c r="I377" s="14"/>
      <c r="J377" s="14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0"/>
      <c r="B378" s="21"/>
      <c r="C378" s="23"/>
      <c r="D378" s="23"/>
      <c r="E378" s="23"/>
      <c r="F378" s="24"/>
      <c r="G378" s="20"/>
      <c r="H378" s="20"/>
      <c r="I378" s="20"/>
      <c r="J378" s="20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6" t="s">
        <v>251</v>
      </c>
      <c r="B379" s="25" t="s">
        <v>24</v>
      </c>
      <c r="C379" s="16"/>
      <c r="D379" s="17"/>
      <c r="E379" s="17"/>
      <c r="F379" s="18"/>
      <c r="G379" s="26">
        <f>SUM(F381:F383)</f>
        <v>40400</v>
      </c>
      <c r="H379" s="27">
        <v>1.0</v>
      </c>
      <c r="I379" s="28">
        <f>G379/H379</f>
        <v>40400</v>
      </c>
      <c r="J379" s="29" t="s">
        <v>9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4"/>
      <c r="B380" s="15"/>
      <c r="C380" s="16"/>
      <c r="D380" s="17"/>
      <c r="E380" s="17"/>
      <c r="F380" s="18"/>
      <c r="G380" s="14"/>
      <c r="H380" s="14"/>
      <c r="I380" s="14"/>
      <c r="J380" s="14"/>
      <c r="K380" s="2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4"/>
      <c r="B381" s="30" t="s">
        <v>252</v>
      </c>
      <c r="C381" s="17">
        <v>2.0</v>
      </c>
      <c r="D381" s="17" t="s">
        <v>9</v>
      </c>
      <c r="E381" s="18"/>
      <c r="F381" s="18">
        <f t="shared" ref="F381:F383" si="39">E381*C381</f>
        <v>0</v>
      </c>
      <c r="G381" s="14"/>
      <c r="H381" s="14"/>
      <c r="I381" s="14"/>
      <c r="J381" s="14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4"/>
      <c r="B382" s="30" t="s">
        <v>253</v>
      </c>
      <c r="C382" s="17">
        <v>1.0</v>
      </c>
      <c r="D382" s="17" t="s">
        <v>9</v>
      </c>
      <c r="E382" s="18">
        <v>37000.0</v>
      </c>
      <c r="F382" s="18">
        <f t="shared" si="39"/>
        <v>37000</v>
      </c>
      <c r="G382" s="14"/>
      <c r="H382" s="14"/>
      <c r="I382" s="14"/>
      <c r="J382" s="14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4"/>
      <c r="B383" s="30" t="s">
        <v>206</v>
      </c>
      <c r="C383" s="17">
        <v>0.05</v>
      </c>
      <c r="D383" s="17" t="s">
        <v>9</v>
      </c>
      <c r="E383" s="18">
        <v>68000.0</v>
      </c>
      <c r="F383" s="18">
        <f t="shared" si="39"/>
        <v>3400</v>
      </c>
      <c r="G383" s="14"/>
      <c r="H383" s="14"/>
      <c r="I383" s="14"/>
      <c r="J383" s="14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0"/>
      <c r="B384" s="21"/>
      <c r="C384" s="23"/>
      <c r="D384" s="23"/>
      <c r="E384" s="23"/>
      <c r="F384" s="24"/>
      <c r="G384" s="20"/>
      <c r="H384" s="20"/>
      <c r="I384" s="20"/>
      <c r="J384" s="20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6" t="s">
        <v>254</v>
      </c>
      <c r="B385" s="25" t="s">
        <v>24</v>
      </c>
      <c r="C385" s="16"/>
      <c r="D385" s="17"/>
      <c r="E385" s="17"/>
      <c r="F385" s="18"/>
      <c r="G385" s="26">
        <f>SUM(F387:F393)</f>
        <v>113340</v>
      </c>
      <c r="H385" s="27">
        <v>1.5</v>
      </c>
      <c r="I385" s="28">
        <f>G385/H385</f>
        <v>75560</v>
      </c>
      <c r="J385" s="29" t="s">
        <v>9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4"/>
      <c r="B386" s="15"/>
      <c r="C386" s="16"/>
      <c r="D386" s="17"/>
      <c r="E386" s="17"/>
      <c r="F386" s="18"/>
      <c r="G386" s="14"/>
      <c r="H386" s="14"/>
      <c r="I386" s="14"/>
      <c r="J386" s="14"/>
      <c r="K386" s="2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4"/>
      <c r="B387" s="30" t="s">
        <v>255</v>
      </c>
      <c r="C387" s="17">
        <v>0.6</v>
      </c>
      <c r="D387" s="17" t="s">
        <v>9</v>
      </c>
      <c r="E387" s="18">
        <f>I379</f>
        <v>40400</v>
      </c>
      <c r="F387" s="18">
        <f t="shared" ref="F387:F393" si="40">E387*C387</f>
        <v>24240</v>
      </c>
      <c r="G387" s="14"/>
      <c r="H387" s="14"/>
      <c r="I387" s="14"/>
      <c r="J387" s="14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4"/>
      <c r="B388" s="30" t="s">
        <v>87</v>
      </c>
      <c r="C388" s="17">
        <v>0.6</v>
      </c>
      <c r="D388" s="17" t="s">
        <v>9</v>
      </c>
      <c r="E388" s="18">
        <v>50000.0</v>
      </c>
      <c r="F388" s="18">
        <f t="shared" si="40"/>
        <v>30000</v>
      </c>
      <c r="G388" s="14"/>
      <c r="H388" s="14"/>
      <c r="I388" s="14"/>
      <c r="J388" s="14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4"/>
      <c r="B389" s="30" t="s">
        <v>162</v>
      </c>
      <c r="C389" s="17">
        <v>0.08</v>
      </c>
      <c r="D389" s="17" t="s">
        <v>9</v>
      </c>
      <c r="E389" s="18">
        <v>50000.0</v>
      </c>
      <c r="F389" s="18">
        <f t="shared" si="40"/>
        <v>4000</v>
      </c>
      <c r="G389" s="14"/>
      <c r="H389" s="14"/>
      <c r="I389" s="14"/>
      <c r="J389" s="14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4"/>
      <c r="B390" s="30" t="s">
        <v>221</v>
      </c>
      <c r="C390" s="17">
        <v>0.04</v>
      </c>
      <c r="D390" s="17" t="s">
        <v>9</v>
      </c>
      <c r="E390" s="18">
        <v>80000.0</v>
      </c>
      <c r="F390" s="18">
        <f t="shared" si="40"/>
        <v>3200</v>
      </c>
      <c r="G390" s="14"/>
      <c r="H390" s="14"/>
      <c r="I390" s="14"/>
      <c r="J390" s="14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4"/>
      <c r="B391" s="30" t="s">
        <v>13</v>
      </c>
      <c r="C391" s="17">
        <v>0.01</v>
      </c>
      <c r="D391" s="17" t="s">
        <v>9</v>
      </c>
      <c r="E391" s="18">
        <v>10000.0</v>
      </c>
      <c r="F391" s="18">
        <f t="shared" si="40"/>
        <v>100</v>
      </c>
      <c r="G391" s="14"/>
      <c r="H391" s="14"/>
      <c r="I391" s="14"/>
      <c r="J391" s="14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4"/>
      <c r="B392" s="30" t="s">
        <v>227</v>
      </c>
      <c r="C392" s="17">
        <v>0.01</v>
      </c>
      <c r="D392" s="17" t="s">
        <v>9</v>
      </c>
      <c r="E392" s="18">
        <v>380000.0</v>
      </c>
      <c r="F392" s="18">
        <f t="shared" si="40"/>
        <v>3800</v>
      </c>
      <c r="G392" s="14"/>
      <c r="H392" s="14"/>
      <c r="I392" s="14"/>
      <c r="J392" s="14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4"/>
      <c r="B393" s="30" t="s">
        <v>256</v>
      </c>
      <c r="C393" s="17">
        <v>0.6</v>
      </c>
      <c r="D393" s="17" t="s">
        <v>9</v>
      </c>
      <c r="E393" s="18">
        <v>80000.0</v>
      </c>
      <c r="F393" s="18">
        <f t="shared" si="40"/>
        <v>48000</v>
      </c>
      <c r="G393" s="14"/>
      <c r="H393" s="14"/>
      <c r="I393" s="14"/>
      <c r="J393" s="14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0"/>
      <c r="B394" s="21"/>
      <c r="C394" s="23"/>
      <c r="D394" s="23"/>
      <c r="E394" s="23"/>
      <c r="F394" s="24"/>
      <c r="G394" s="20"/>
      <c r="H394" s="20"/>
      <c r="I394" s="20"/>
      <c r="J394" s="20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6" t="s">
        <v>257</v>
      </c>
      <c r="B395" s="25" t="s">
        <v>24</v>
      </c>
      <c r="C395" s="16"/>
      <c r="D395" s="17"/>
      <c r="E395" s="17"/>
      <c r="F395" s="18"/>
      <c r="G395" s="26">
        <f>SUM(F397:F404)</f>
        <v>82450</v>
      </c>
      <c r="H395" s="27">
        <v>1.1</v>
      </c>
      <c r="I395" s="28">
        <f>G395/H395</f>
        <v>74954.54545</v>
      </c>
      <c r="J395" s="29" t="s">
        <v>9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4"/>
      <c r="B396" s="15"/>
      <c r="C396" s="16"/>
      <c r="D396" s="17"/>
      <c r="E396" s="17"/>
      <c r="F396" s="18"/>
      <c r="G396" s="14"/>
      <c r="H396" s="14"/>
      <c r="I396" s="14"/>
      <c r="J396" s="14"/>
      <c r="K396" s="2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4"/>
      <c r="B397" s="30" t="s">
        <v>67</v>
      </c>
      <c r="C397" s="17">
        <v>1.0</v>
      </c>
      <c r="D397" s="17" t="s">
        <v>9</v>
      </c>
      <c r="E397" s="18">
        <v>45000.0</v>
      </c>
      <c r="F397" s="18">
        <f t="shared" ref="F397:F404" si="41">E397*C397</f>
        <v>45000</v>
      </c>
      <c r="G397" s="14"/>
      <c r="H397" s="14"/>
      <c r="I397" s="14"/>
      <c r="J397" s="14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4"/>
      <c r="B398" s="30" t="s">
        <v>243</v>
      </c>
      <c r="C398" s="17">
        <v>0.025</v>
      </c>
      <c r="D398" s="17" t="s">
        <v>9</v>
      </c>
      <c r="E398" s="18">
        <v>200000.0</v>
      </c>
      <c r="F398" s="18">
        <f t="shared" si="41"/>
        <v>5000</v>
      </c>
      <c r="G398" s="14"/>
      <c r="H398" s="14"/>
      <c r="I398" s="14"/>
      <c r="J398" s="14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4"/>
      <c r="B399" s="30" t="s">
        <v>258</v>
      </c>
      <c r="C399" s="17">
        <v>0.01</v>
      </c>
      <c r="D399" s="17" t="s">
        <v>9</v>
      </c>
      <c r="E399" s="18">
        <v>325000.0</v>
      </c>
      <c r="F399" s="18">
        <f t="shared" si="41"/>
        <v>3250</v>
      </c>
      <c r="G399" s="14"/>
      <c r="H399" s="14"/>
      <c r="I399" s="14"/>
      <c r="J399" s="14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4"/>
      <c r="B400" s="30" t="s">
        <v>259</v>
      </c>
      <c r="C400" s="17">
        <v>0.025</v>
      </c>
      <c r="D400" s="17" t="s">
        <v>9</v>
      </c>
      <c r="E400" s="18">
        <v>485000.0</v>
      </c>
      <c r="F400" s="18">
        <f t="shared" si="41"/>
        <v>12125</v>
      </c>
      <c r="G400" s="14"/>
      <c r="H400" s="14"/>
      <c r="I400" s="14"/>
      <c r="J400" s="14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4"/>
      <c r="B401" s="30" t="s">
        <v>260</v>
      </c>
      <c r="C401" s="17">
        <v>0.015</v>
      </c>
      <c r="D401" s="17" t="s">
        <v>9</v>
      </c>
      <c r="E401" s="18">
        <v>525000.0</v>
      </c>
      <c r="F401" s="18">
        <f t="shared" si="41"/>
        <v>7875</v>
      </c>
      <c r="G401" s="14"/>
      <c r="H401" s="14"/>
      <c r="I401" s="14"/>
      <c r="J401" s="14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4"/>
      <c r="B402" s="30" t="s">
        <v>227</v>
      </c>
      <c r="C402" s="17">
        <v>0.01</v>
      </c>
      <c r="D402" s="17" t="s">
        <v>9</v>
      </c>
      <c r="E402" s="18">
        <v>380000.0</v>
      </c>
      <c r="F402" s="18">
        <f t="shared" si="41"/>
        <v>3800</v>
      </c>
      <c r="G402" s="14"/>
      <c r="H402" s="14"/>
      <c r="I402" s="14"/>
      <c r="J402" s="14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4"/>
      <c r="B403" s="30" t="s">
        <v>261</v>
      </c>
      <c r="C403" s="17">
        <v>0.01</v>
      </c>
      <c r="D403" s="17" t="s">
        <v>9</v>
      </c>
      <c r="E403" s="18">
        <v>230000.0</v>
      </c>
      <c r="F403" s="18">
        <f t="shared" si="41"/>
        <v>2300</v>
      </c>
      <c r="G403" s="14"/>
      <c r="H403" s="14"/>
      <c r="I403" s="14"/>
      <c r="J403" s="14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4"/>
      <c r="B404" s="30" t="s">
        <v>103</v>
      </c>
      <c r="C404" s="17">
        <v>0.01</v>
      </c>
      <c r="D404" s="17" t="s">
        <v>9</v>
      </c>
      <c r="E404" s="18">
        <v>310000.0</v>
      </c>
      <c r="F404" s="18">
        <f t="shared" si="41"/>
        <v>3100</v>
      </c>
      <c r="G404" s="14"/>
      <c r="H404" s="14"/>
      <c r="I404" s="14"/>
      <c r="J404" s="14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0"/>
      <c r="B405" s="21"/>
      <c r="C405" s="23"/>
      <c r="D405" s="23"/>
      <c r="E405" s="23"/>
      <c r="F405" s="24"/>
      <c r="G405" s="20"/>
      <c r="H405" s="20"/>
      <c r="I405" s="20"/>
      <c r="J405" s="20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00" t="s">
        <v>262</v>
      </c>
      <c r="B406" s="25" t="s">
        <v>24</v>
      </c>
      <c r="C406" s="16"/>
      <c r="D406" s="17"/>
      <c r="E406" s="17"/>
      <c r="F406" s="18"/>
      <c r="G406" s="26">
        <f>SUM(F408:F416)</f>
        <v>15290</v>
      </c>
      <c r="H406" s="27">
        <v>0.2</v>
      </c>
      <c r="I406" s="28">
        <f>G406/H406</f>
        <v>76450</v>
      </c>
      <c r="J406" s="29" t="s">
        <v>9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4"/>
      <c r="B407" s="15"/>
      <c r="C407" s="16"/>
      <c r="D407" s="17"/>
      <c r="E407" s="17"/>
      <c r="F407" s="18"/>
      <c r="G407" s="14"/>
      <c r="H407" s="14"/>
      <c r="I407" s="14"/>
      <c r="J407" s="14"/>
      <c r="K407" s="2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4"/>
      <c r="B408" s="30" t="s">
        <v>124</v>
      </c>
      <c r="C408" s="17">
        <v>0.04</v>
      </c>
      <c r="D408" s="17" t="s">
        <v>9</v>
      </c>
      <c r="E408" s="18">
        <v>86000.0</v>
      </c>
      <c r="F408" s="18">
        <f t="shared" ref="F408:F416" si="42">E408*C408</f>
        <v>3440</v>
      </c>
      <c r="G408" s="14"/>
      <c r="H408" s="14"/>
      <c r="I408" s="14"/>
      <c r="J408" s="14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4"/>
      <c r="B409" s="30" t="s">
        <v>103</v>
      </c>
      <c r="C409" s="17">
        <v>0.005</v>
      </c>
      <c r="D409" s="17" t="s">
        <v>9</v>
      </c>
      <c r="E409" s="18">
        <v>320000.0</v>
      </c>
      <c r="F409" s="18">
        <f t="shared" si="42"/>
        <v>1600</v>
      </c>
      <c r="G409" s="14"/>
      <c r="H409" s="14"/>
      <c r="I409" s="14"/>
      <c r="J409" s="14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4"/>
      <c r="B410" s="30" t="s">
        <v>263</v>
      </c>
      <c r="C410" s="17">
        <v>0.002</v>
      </c>
      <c r="D410" s="17" t="s">
        <v>9</v>
      </c>
      <c r="E410" s="18">
        <v>200000.0</v>
      </c>
      <c r="F410" s="18">
        <f t="shared" si="42"/>
        <v>400</v>
      </c>
      <c r="G410" s="14"/>
      <c r="H410" s="14"/>
      <c r="I410" s="14"/>
      <c r="J410" s="14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4"/>
      <c r="B411" s="30" t="s">
        <v>22</v>
      </c>
      <c r="C411" s="17">
        <v>0.01</v>
      </c>
      <c r="D411" s="17" t="s">
        <v>9</v>
      </c>
      <c r="E411" s="18">
        <v>24000.0</v>
      </c>
      <c r="F411" s="18">
        <f t="shared" si="42"/>
        <v>240</v>
      </c>
      <c r="G411" s="14"/>
      <c r="H411" s="14"/>
      <c r="I411" s="14"/>
      <c r="J411" s="14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4"/>
      <c r="B412" s="30" t="s">
        <v>264</v>
      </c>
      <c r="C412" s="17">
        <v>0.02</v>
      </c>
      <c r="D412" s="17" t="s">
        <v>9</v>
      </c>
      <c r="E412" s="18">
        <v>152000.0</v>
      </c>
      <c r="F412" s="18">
        <f t="shared" si="42"/>
        <v>3040</v>
      </c>
      <c r="G412" s="14"/>
      <c r="H412" s="14"/>
      <c r="I412" s="14"/>
      <c r="J412" s="14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4"/>
      <c r="B413" s="30" t="s">
        <v>139</v>
      </c>
      <c r="C413" s="17">
        <v>0.02</v>
      </c>
      <c r="D413" s="17" t="s">
        <v>9</v>
      </c>
      <c r="E413" s="18">
        <v>125000.0</v>
      </c>
      <c r="F413" s="18">
        <f t="shared" si="42"/>
        <v>2500</v>
      </c>
      <c r="G413" s="14"/>
      <c r="H413" s="14"/>
      <c r="I413" s="14"/>
      <c r="J413" s="14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4"/>
      <c r="B414" s="30" t="s">
        <v>219</v>
      </c>
      <c r="C414" s="17">
        <v>0.03</v>
      </c>
      <c r="D414" s="17" t="s">
        <v>9</v>
      </c>
      <c r="E414" s="18">
        <v>20000.0</v>
      </c>
      <c r="F414" s="18">
        <f t="shared" si="42"/>
        <v>600</v>
      </c>
      <c r="G414" s="14"/>
      <c r="H414" s="14"/>
      <c r="I414" s="14"/>
      <c r="J414" s="14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4"/>
      <c r="B415" s="30" t="s">
        <v>87</v>
      </c>
      <c r="C415" s="17">
        <v>0.025</v>
      </c>
      <c r="D415" s="17" t="s">
        <v>9</v>
      </c>
      <c r="E415" s="18">
        <v>50000.0</v>
      </c>
      <c r="F415" s="18">
        <f t="shared" si="42"/>
        <v>1250</v>
      </c>
      <c r="G415" s="14"/>
      <c r="H415" s="14"/>
      <c r="I415" s="14"/>
      <c r="J415" s="14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4"/>
      <c r="B416" s="30" t="s">
        <v>253</v>
      </c>
      <c r="C416" s="17">
        <v>0.06</v>
      </c>
      <c r="D416" s="17" t="s">
        <v>9</v>
      </c>
      <c r="E416" s="18">
        <v>37000.0</v>
      </c>
      <c r="F416" s="18">
        <f t="shared" si="42"/>
        <v>2220</v>
      </c>
      <c r="G416" s="14"/>
      <c r="H416" s="14"/>
      <c r="I416" s="14"/>
      <c r="J416" s="14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0"/>
      <c r="B417" s="21"/>
      <c r="C417" s="23"/>
      <c r="D417" s="23"/>
      <c r="E417" s="23"/>
      <c r="F417" s="24"/>
      <c r="G417" s="20"/>
      <c r="H417" s="20"/>
      <c r="I417" s="20"/>
      <c r="J417" s="20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00" t="s">
        <v>265</v>
      </c>
      <c r="B418" s="25" t="s">
        <v>24</v>
      </c>
      <c r="C418" s="16"/>
      <c r="D418" s="17"/>
      <c r="E418" s="17"/>
      <c r="F418" s="18"/>
      <c r="G418" s="26">
        <f>SUM(F420:F422)</f>
        <v>33000</v>
      </c>
      <c r="H418" s="27">
        <v>0.3</v>
      </c>
      <c r="I418" s="28">
        <f>G418/H418</f>
        <v>110000</v>
      </c>
      <c r="J418" s="29" t="s">
        <v>9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4"/>
      <c r="B419" s="15"/>
      <c r="C419" s="16"/>
      <c r="D419" s="17"/>
      <c r="E419" s="17"/>
      <c r="F419" s="18"/>
      <c r="G419" s="14"/>
      <c r="H419" s="14"/>
      <c r="I419" s="14"/>
      <c r="J419" s="14"/>
      <c r="K419" s="2"/>
      <c r="L419" s="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4"/>
      <c r="B420" s="30" t="s">
        <v>261</v>
      </c>
      <c r="C420" s="17">
        <v>0.1</v>
      </c>
      <c r="D420" s="17" t="s">
        <v>9</v>
      </c>
      <c r="E420" s="18">
        <v>230000.0</v>
      </c>
      <c r="F420" s="18">
        <f t="shared" ref="F420:F422" si="43">E420*C420</f>
        <v>23000</v>
      </c>
      <c r="G420" s="14"/>
      <c r="H420" s="14"/>
      <c r="I420" s="14"/>
      <c r="J420" s="14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4"/>
      <c r="B421" s="30" t="s">
        <v>13</v>
      </c>
      <c r="C421" s="17">
        <v>0.1</v>
      </c>
      <c r="D421" s="17" t="s">
        <v>9</v>
      </c>
      <c r="E421" s="18">
        <v>10000.0</v>
      </c>
      <c r="F421" s="18">
        <f t="shared" si="43"/>
        <v>1000</v>
      </c>
      <c r="G421" s="14"/>
      <c r="H421" s="14"/>
      <c r="I421" s="14"/>
      <c r="J421" s="14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4"/>
      <c r="B422" s="30" t="s">
        <v>266</v>
      </c>
      <c r="C422" s="17">
        <v>0.1</v>
      </c>
      <c r="D422" s="17" t="s">
        <v>9</v>
      </c>
      <c r="E422" s="18">
        <v>90000.0</v>
      </c>
      <c r="F422" s="18">
        <f t="shared" si="43"/>
        <v>9000</v>
      </c>
      <c r="G422" s="14"/>
      <c r="H422" s="14"/>
      <c r="I422" s="14"/>
      <c r="J422" s="14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0"/>
      <c r="B423" s="21"/>
      <c r="C423" s="23"/>
      <c r="D423" s="23"/>
      <c r="E423" s="23"/>
      <c r="F423" s="24"/>
      <c r="G423" s="20"/>
      <c r="H423" s="20"/>
      <c r="I423" s="20"/>
      <c r="J423" s="20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00" t="s">
        <v>267</v>
      </c>
      <c r="B424" s="25" t="s">
        <v>24</v>
      </c>
      <c r="C424" s="16"/>
      <c r="D424" s="17"/>
      <c r="E424" s="17"/>
      <c r="F424" s="18"/>
      <c r="G424" s="26">
        <f>SUM(F426:F434)</f>
        <v>56625</v>
      </c>
      <c r="H424" s="27">
        <v>0.6</v>
      </c>
      <c r="I424" s="28">
        <f>G424/H424</f>
        <v>94375</v>
      </c>
      <c r="J424" s="29" t="s">
        <v>9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4"/>
      <c r="B425" s="15"/>
      <c r="C425" s="16"/>
      <c r="D425" s="17"/>
      <c r="E425" s="17"/>
      <c r="F425" s="18"/>
      <c r="G425" s="14"/>
      <c r="H425" s="14"/>
      <c r="I425" s="14"/>
      <c r="J425" s="14"/>
      <c r="K425" s="2"/>
      <c r="L425" s="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4"/>
      <c r="B426" s="30" t="s">
        <v>243</v>
      </c>
      <c r="C426" s="17">
        <v>0.1</v>
      </c>
      <c r="D426" s="17" t="s">
        <v>9</v>
      </c>
      <c r="E426" s="18">
        <v>200000.0</v>
      </c>
      <c r="F426" s="18">
        <f t="shared" ref="F426:F434" si="44">E426*C426</f>
        <v>20000</v>
      </c>
      <c r="G426" s="14"/>
      <c r="H426" s="14"/>
      <c r="I426" s="14"/>
      <c r="J426" s="14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4"/>
      <c r="B427" s="30" t="s">
        <v>124</v>
      </c>
      <c r="C427" s="17">
        <v>0.1</v>
      </c>
      <c r="D427" s="17" t="s">
        <v>9</v>
      </c>
      <c r="E427" s="18">
        <v>86000.0</v>
      </c>
      <c r="F427" s="18">
        <f t="shared" si="44"/>
        <v>8600</v>
      </c>
      <c r="G427" s="14"/>
      <c r="H427" s="14"/>
      <c r="I427" s="14"/>
      <c r="J427" s="14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4"/>
      <c r="B428" s="30" t="s">
        <v>22</v>
      </c>
      <c r="C428" s="17">
        <v>0.165</v>
      </c>
      <c r="D428" s="17" t="s">
        <v>9</v>
      </c>
      <c r="E428" s="18">
        <v>24000.0</v>
      </c>
      <c r="F428" s="18">
        <f t="shared" si="44"/>
        <v>3960</v>
      </c>
      <c r="G428" s="14"/>
      <c r="H428" s="14"/>
      <c r="I428" s="14"/>
      <c r="J428" s="14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4"/>
      <c r="B429" s="30" t="s">
        <v>119</v>
      </c>
      <c r="C429" s="17">
        <v>0.105</v>
      </c>
      <c r="D429" s="17" t="s">
        <v>9</v>
      </c>
      <c r="E429" s="18">
        <v>145000.0</v>
      </c>
      <c r="F429" s="18">
        <f t="shared" si="44"/>
        <v>15225</v>
      </c>
      <c r="G429" s="14"/>
      <c r="H429" s="14"/>
      <c r="I429" s="14"/>
      <c r="J429" s="14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4"/>
      <c r="B430" s="30" t="s">
        <v>158</v>
      </c>
      <c r="C430" s="17">
        <v>0.08</v>
      </c>
      <c r="D430" s="17" t="s">
        <v>9</v>
      </c>
      <c r="E430" s="18">
        <v>53000.0</v>
      </c>
      <c r="F430" s="18">
        <f t="shared" si="44"/>
        <v>4240</v>
      </c>
      <c r="G430" s="14"/>
      <c r="H430" s="14"/>
      <c r="I430" s="14"/>
      <c r="J430" s="14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4"/>
      <c r="B431" s="30" t="s">
        <v>230</v>
      </c>
      <c r="C431" s="17">
        <v>0.014</v>
      </c>
      <c r="D431" s="17" t="s">
        <v>9</v>
      </c>
      <c r="E431" s="18" t="str">
        <f>'SALSA, COLD SAUCES &amp; CONDIMENTS'!I607</f>
        <v/>
      </c>
      <c r="F431" s="18">
        <f t="shared" si="44"/>
        <v>0</v>
      </c>
      <c r="G431" s="14"/>
      <c r="H431" s="14"/>
      <c r="I431" s="14"/>
      <c r="J431" s="14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4"/>
      <c r="B432" s="30" t="s">
        <v>268</v>
      </c>
      <c r="C432" s="17">
        <v>0.05</v>
      </c>
      <c r="D432" s="17" t="s">
        <v>9</v>
      </c>
      <c r="E432" s="18">
        <v>30000.0</v>
      </c>
      <c r="F432" s="18">
        <f t="shared" si="44"/>
        <v>1500</v>
      </c>
      <c r="G432" s="14"/>
      <c r="H432" s="14"/>
      <c r="I432" s="14"/>
      <c r="J432" s="14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4"/>
      <c r="B433" s="30" t="s">
        <v>87</v>
      </c>
      <c r="C433" s="17">
        <v>0.05</v>
      </c>
      <c r="D433" s="17" t="s">
        <v>9</v>
      </c>
      <c r="E433" s="18">
        <v>50000.0</v>
      </c>
      <c r="F433" s="18">
        <f t="shared" si="44"/>
        <v>2500</v>
      </c>
      <c r="G433" s="14"/>
      <c r="H433" s="14"/>
      <c r="I433" s="14"/>
      <c r="J433" s="14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4"/>
      <c r="B434" s="30" t="s">
        <v>269</v>
      </c>
      <c r="C434" s="17">
        <v>0.01</v>
      </c>
      <c r="D434" s="17" t="s">
        <v>9</v>
      </c>
      <c r="E434" s="18">
        <v>60000.0</v>
      </c>
      <c r="F434" s="18">
        <f t="shared" si="44"/>
        <v>600</v>
      </c>
      <c r="G434" s="14"/>
      <c r="H434" s="14"/>
      <c r="I434" s="14"/>
      <c r="J434" s="14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0"/>
      <c r="B435" s="21"/>
      <c r="C435" s="23"/>
      <c r="D435" s="23"/>
      <c r="E435" s="23"/>
      <c r="F435" s="24"/>
      <c r="G435" s="20"/>
      <c r="H435" s="20"/>
      <c r="I435" s="20"/>
      <c r="J435" s="20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00" t="s">
        <v>270</v>
      </c>
      <c r="B436" s="25" t="s">
        <v>24</v>
      </c>
      <c r="C436" s="16"/>
      <c r="D436" s="17"/>
      <c r="E436" s="17"/>
      <c r="F436" s="18"/>
      <c r="G436" s="26">
        <f>SUM(F438:F448)</f>
        <v>34900</v>
      </c>
      <c r="H436" s="27">
        <v>0.5</v>
      </c>
      <c r="I436" s="28">
        <f>G436/H436</f>
        <v>69800</v>
      </c>
      <c r="J436" s="29" t="s">
        <v>9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4"/>
      <c r="B437" s="15"/>
      <c r="C437" s="16"/>
      <c r="D437" s="17"/>
      <c r="E437" s="17"/>
      <c r="F437" s="18"/>
      <c r="G437" s="14"/>
      <c r="H437" s="14"/>
      <c r="I437" s="14"/>
      <c r="J437" s="14"/>
      <c r="K437" s="2"/>
      <c r="L437" s="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4"/>
      <c r="B438" s="30" t="s">
        <v>271</v>
      </c>
      <c r="C438" s="17">
        <v>1.0</v>
      </c>
      <c r="D438" s="17" t="s">
        <v>9</v>
      </c>
      <c r="E438" s="18">
        <v>20000.0</v>
      </c>
      <c r="F438" s="18">
        <f t="shared" ref="F438:F448" si="45">E438*C438</f>
        <v>20000</v>
      </c>
      <c r="G438" s="14"/>
      <c r="H438" s="14"/>
      <c r="I438" s="14"/>
      <c r="J438" s="14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4"/>
      <c r="B439" s="30" t="s">
        <v>219</v>
      </c>
      <c r="C439" s="17">
        <v>0.025</v>
      </c>
      <c r="D439" s="17" t="s">
        <v>9</v>
      </c>
      <c r="E439" s="18">
        <v>20000.0</v>
      </c>
      <c r="F439" s="18">
        <f t="shared" si="45"/>
        <v>500</v>
      </c>
      <c r="G439" s="14"/>
      <c r="H439" s="14"/>
      <c r="I439" s="14"/>
      <c r="J439" s="14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4"/>
      <c r="B440" s="30" t="s">
        <v>269</v>
      </c>
      <c r="C440" s="17">
        <v>0.008</v>
      </c>
      <c r="D440" s="17" t="s">
        <v>9</v>
      </c>
      <c r="E440" s="18">
        <v>60000.0</v>
      </c>
      <c r="F440" s="18">
        <f t="shared" si="45"/>
        <v>480</v>
      </c>
      <c r="G440" s="14"/>
      <c r="H440" s="14"/>
      <c r="I440" s="14"/>
      <c r="J440" s="14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4"/>
      <c r="B441" s="30" t="s">
        <v>221</v>
      </c>
      <c r="C441" s="17">
        <v>0.002</v>
      </c>
      <c r="D441" s="17" t="s">
        <v>9</v>
      </c>
      <c r="E441" s="18">
        <v>60000.0</v>
      </c>
      <c r="F441" s="18">
        <f t="shared" si="45"/>
        <v>120</v>
      </c>
      <c r="G441" s="14"/>
      <c r="H441" s="14"/>
      <c r="I441" s="14"/>
      <c r="J441" s="14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4"/>
      <c r="B442" s="30" t="s">
        <v>272</v>
      </c>
      <c r="C442" s="17">
        <v>0.03</v>
      </c>
      <c r="D442" s="17" t="s">
        <v>9</v>
      </c>
      <c r="E442" s="18">
        <v>50000.0</v>
      </c>
      <c r="F442" s="18">
        <f t="shared" si="45"/>
        <v>1500</v>
      </c>
      <c r="G442" s="14"/>
      <c r="H442" s="14"/>
      <c r="I442" s="14"/>
      <c r="J442" s="14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4"/>
      <c r="B443" s="30" t="s">
        <v>87</v>
      </c>
      <c r="C443" s="17">
        <v>0.005</v>
      </c>
      <c r="D443" s="17" t="s">
        <v>9</v>
      </c>
      <c r="E443" s="18">
        <v>50000.0</v>
      </c>
      <c r="F443" s="18">
        <f t="shared" si="45"/>
        <v>250</v>
      </c>
      <c r="G443" s="14"/>
      <c r="H443" s="14"/>
      <c r="I443" s="14"/>
      <c r="J443" s="14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4"/>
      <c r="B444" s="30" t="s">
        <v>273</v>
      </c>
      <c r="C444" s="17">
        <v>0.02</v>
      </c>
      <c r="D444" s="17" t="s">
        <v>9</v>
      </c>
      <c r="E444" s="18">
        <v>75000.0</v>
      </c>
      <c r="F444" s="18">
        <f t="shared" si="45"/>
        <v>1500</v>
      </c>
      <c r="G444" s="14"/>
      <c r="H444" s="14"/>
      <c r="I444" s="14"/>
      <c r="J444" s="14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4"/>
      <c r="B445" s="30" t="s">
        <v>149</v>
      </c>
      <c r="C445" s="17">
        <v>0.05</v>
      </c>
      <c r="D445" s="17" t="s">
        <v>9</v>
      </c>
      <c r="E445" s="18">
        <v>30000.0</v>
      </c>
      <c r="F445" s="18">
        <f t="shared" si="45"/>
        <v>1500</v>
      </c>
      <c r="G445" s="14"/>
      <c r="H445" s="14"/>
      <c r="I445" s="14"/>
      <c r="J445" s="14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4"/>
      <c r="B446" s="30" t="s">
        <v>274</v>
      </c>
      <c r="C446" s="17">
        <v>0.03</v>
      </c>
      <c r="D446" s="17" t="s">
        <v>9</v>
      </c>
      <c r="E446" s="18">
        <v>30000.0</v>
      </c>
      <c r="F446" s="18">
        <f t="shared" si="45"/>
        <v>900</v>
      </c>
      <c r="G446" s="14"/>
      <c r="H446" s="14"/>
      <c r="I446" s="14"/>
      <c r="J446" s="14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4"/>
      <c r="B447" s="30" t="s">
        <v>124</v>
      </c>
      <c r="C447" s="17">
        <v>0.035</v>
      </c>
      <c r="D447" s="17" t="s">
        <v>9</v>
      </c>
      <c r="E447" s="18">
        <v>90000.0</v>
      </c>
      <c r="F447" s="18">
        <f t="shared" si="45"/>
        <v>3150</v>
      </c>
      <c r="G447" s="14"/>
      <c r="H447" s="14"/>
      <c r="I447" s="14"/>
      <c r="J447" s="14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4"/>
      <c r="B448" s="30" t="s">
        <v>177</v>
      </c>
      <c r="C448" s="17">
        <v>0.025</v>
      </c>
      <c r="D448" s="17" t="s">
        <v>9</v>
      </c>
      <c r="E448" s="18">
        <v>200000.0</v>
      </c>
      <c r="F448" s="18">
        <f t="shared" si="45"/>
        <v>5000</v>
      </c>
      <c r="G448" s="14"/>
      <c r="H448" s="14"/>
      <c r="I448" s="14"/>
      <c r="J448" s="14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0"/>
      <c r="B449" s="21"/>
      <c r="C449" s="23"/>
      <c r="D449" s="23"/>
      <c r="E449" s="23"/>
      <c r="F449" s="24"/>
      <c r="G449" s="20"/>
      <c r="H449" s="20"/>
      <c r="I449" s="20"/>
      <c r="J449" s="20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00" t="s">
        <v>275</v>
      </c>
      <c r="B450" s="25" t="s">
        <v>24</v>
      </c>
      <c r="C450" s="16"/>
      <c r="D450" s="17"/>
      <c r="E450" s="17"/>
      <c r="F450" s="18"/>
      <c r="G450" s="26">
        <f>SUM(F452:F454)</f>
        <v>50000</v>
      </c>
      <c r="H450" s="27">
        <v>0.3</v>
      </c>
      <c r="I450" s="28">
        <f>G450/H450</f>
        <v>166666.6667</v>
      </c>
      <c r="J450" s="29" t="s">
        <v>9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4"/>
      <c r="B451" s="15"/>
      <c r="C451" s="16"/>
      <c r="D451" s="17"/>
      <c r="E451" s="17"/>
      <c r="F451" s="18"/>
      <c r="G451" s="14"/>
      <c r="H451" s="14"/>
      <c r="I451" s="14"/>
      <c r="J451" s="14"/>
      <c r="K451" s="2"/>
      <c r="L451" s="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4"/>
      <c r="B452" s="30" t="s">
        <v>276</v>
      </c>
      <c r="C452" s="17">
        <v>0.1</v>
      </c>
      <c r="D452" s="17" t="s">
        <v>9</v>
      </c>
      <c r="E452" s="18">
        <v>190000.0</v>
      </c>
      <c r="F452" s="18">
        <f t="shared" ref="F452:F454" si="46">E452*C452</f>
        <v>19000</v>
      </c>
      <c r="G452" s="14"/>
      <c r="H452" s="14"/>
      <c r="I452" s="14"/>
      <c r="J452" s="14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4"/>
      <c r="B453" s="30" t="s">
        <v>277</v>
      </c>
      <c r="C453" s="17">
        <v>0.1</v>
      </c>
      <c r="D453" s="17" t="s">
        <v>9</v>
      </c>
      <c r="E453" s="18">
        <v>190000.0</v>
      </c>
      <c r="F453" s="18">
        <f t="shared" si="46"/>
        <v>19000</v>
      </c>
      <c r="G453" s="14"/>
      <c r="H453" s="14"/>
      <c r="I453" s="14"/>
      <c r="J453" s="14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4"/>
      <c r="B454" s="30" t="s">
        <v>278</v>
      </c>
      <c r="C454" s="17">
        <v>0.1</v>
      </c>
      <c r="D454" s="17" t="s">
        <v>9</v>
      </c>
      <c r="E454" s="18">
        <v>120000.0</v>
      </c>
      <c r="F454" s="18">
        <f t="shared" si="46"/>
        <v>12000</v>
      </c>
      <c r="G454" s="14"/>
      <c r="H454" s="14"/>
      <c r="I454" s="14"/>
      <c r="J454" s="14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0"/>
      <c r="B455" s="21"/>
      <c r="C455" s="23"/>
      <c r="D455" s="23"/>
      <c r="E455" s="23"/>
      <c r="F455" s="24"/>
      <c r="G455" s="20"/>
      <c r="H455" s="20"/>
      <c r="I455" s="20"/>
      <c r="J455" s="20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00" t="s">
        <v>279</v>
      </c>
      <c r="B456" s="25" t="s">
        <v>24</v>
      </c>
      <c r="C456" s="16"/>
      <c r="D456" s="17"/>
      <c r="E456" s="17"/>
      <c r="F456" s="18"/>
      <c r="G456" s="26">
        <f>SUM(F458:F466)</f>
        <v>29030</v>
      </c>
      <c r="H456" s="27">
        <v>0.075</v>
      </c>
      <c r="I456" s="28">
        <f>G456/H456</f>
        <v>387066.6667</v>
      </c>
      <c r="J456" s="29" t="s">
        <v>9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4"/>
      <c r="B457" s="15"/>
      <c r="C457" s="16"/>
      <c r="D457" s="17"/>
      <c r="E457" s="17"/>
      <c r="F457" s="18"/>
      <c r="G457" s="14"/>
      <c r="H457" s="14"/>
      <c r="I457" s="14"/>
      <c r="J457" s="14"/>
      <c r="K457" s="2"/>
      <c r="L457" s="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4"/>
      <c r="B458" s="30" t="s">
        <v>280</v>
      </c>
      <c r="C458" s="17">
        <v>0.005</v>
      </c>
      <c r="D458" s="17" t="s">
        <v>9</v>
      </c>
      <c r="E458" s="18">
        <v>3800000.0</v>
      </c>
      <c r="F458" s="18">
        <f t="shared" ref="F458:F466" si="47">E458*C458</f>
        <v>19000</v>
      </c>
      <c r="G458" s="14"/>
      <c r="H458" s="14"/>
      <c r="I458" s="14"/>
      <c r="J458" s="14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4"/>
      <c r="B459" s="30" t="s">
        <v>281</v>
      </c>
      <c r="C459" s="17">
        <v>0.005</v>
      </c>
      <c r="D459" s="17" t="s">
        <v>9</v>
      </c>
      <c r="E459" s="18">
        <v>900000.0</v>
      </c>
      <c r="F459" s="18">
        <f t="shared" si="47"/>
        <v>4500</v>
      </c>
      <c r="G459" s="14"/>
      <c r="H459" s="14"/>
      <c r="I459" s="14"/>
      <c r="J459" s="14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4"/>
      <c r="B460" s="30" t="s">
        <v>282</v>
      </c>
      <c r="C460" s="17">
        <v>0.03</v>
      </c>
      <c r="D460" s="17" t="s">
        <v>9</v>
      </c>
      <c r="E460" s="18">
        <v>62000.0</v>
      </c>
      <c r="F460" s="18">
        <f t="shared" si="47"/>
        <v>1860</v>
      </c>
      <c r="G460" s="14"/>
      <c r="H460" s="14"/>
      <c r="I460" s="14"/>
      <c r="J460" s="14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4"/>
      <c r="B461" s="30" t="s">
        <v>227</v>
      </c>
      <c r="C461" s="17">
        <v>0.005</v>
      </c>
      <c r="D461" s="17" t="s">
        <v>9</v>
      </c>
      <c r="E461" s="18">
        <v>380000.0</v>
      </c>
      <c r="F461" s="18">
        <f t="shared" si="47"/>
        <v>1900</v>
      </c>
      <c r="G461" s="14"/>
      <c r="H461" s="14"/>
      <c r="I461" s="14"/>
      <c r="J461" s="14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4"/>
      <c r="B462" s="30" t="s">
        <v>219</v>
      </c>
      <c r="C462" s="17">
        <v>0.01</v>
      </c>
      <c r="D462" s="17" t="s">
        <v>9</v>
      </c>
      <c r="E462" s="18">
        <v>20000.0</v>
      </c>
      <c r="F462" s="18">
        <f t="shared" si="47"/>
        <v>200</v>
      </c>
      <c r="G462" s="14"/>
      <c r="H462" s="14"/>
      <c r="I462" s="14"/>
      <c r="J462" s="14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4"/>
      <c r="B463" s="30" t="s">
        <v>221</v>
      </c>
      <c r="C463" s="17">
        <v>0.002</v>
      </c>
      <c r="D463" s="17" t="s">
        <v>9</v>
      </c>
      <c r="E463" s="18">
        <v>60000.0</v>
      </c>
      <c r="F463" s="18">
        <f t="shared" si="47"/>
        <v>120</v>
      </c>
      <c r="G463" s="14"/>
      <c r="H463" s="14"/>
      <c r="I463" s="14"/>
      <c r="J463" s="14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4"/>
      <c r="B464" s="30" t="s">
        <v>220</v>
      </c>
      <c r="C464" s="17">
        <v>0.01</v>
      </c>
      <c r="D464" s="17" t="s">
        <v>9</v>
      </c>
      <c r="E464" s="18">
        <v>60000.0</v>
      </c>
      <c r="F464" s="18">
        <f t="shared" si="47"/>
        <v>600</v>
      </c>
      <c r="G464" s="14"/>
      <c r="H464" s="14"/>
      <c r="I464" s="14"/>
      <c r="J464" s="14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4"/>
      <c r="B465" s="30" t="s">
        <v>273</v>
      </c>
      <c r="C465" s="17">
        <v>0.01</v>
      </c>
      <c r="D465" s="17" t="s">
        <v>9</v>
      </c>
      <c r="E465" s="18">
        <v>75000.0</v>
      </c>
      <c r="F465" s="18">
        <f t="shared" si="47"/>
        <v>750</v>
      </c>
      <c r="G465" s="14"/>
      <c r="H465" s="14"/>
      <c r="I465" s="14"/>
      <c r="J465" s="14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4"/>
      <c r="B466" s="30" t="s">
        <v>140</v>
      </c>
      <c r="C466" s="17">
        <v>0.002</v>
      </c>
      <c r="D466" s="17" t="s">
        <v>9</v>
      </c>
      <c r="E466" s="18">
        <v>50000.0</v>
      </c>
      <c r="F466" s="18">
        <f t="shared" si="47"/>
        <v>100</v>
      </c>
      <c r="G466" s="14"/>
      <c r="H466" s="14"/>
      <c r="I466" s="14"/>
      <c r="J466" s="14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0"/>
      <c r="B467" s="21"/>
      <c r="C467" s="23"/>
      <c r="D467" s="23"/>
      <c r="E467" s="23"/>
      <c r="F467" s="24"/>
      <c r="G467" s="20"/>
      <c r="H467" s="20"/>
      <c r="I467" s="20"/>
      <c r="J467" s="20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6" t="s">
        <v>283</v>
      </c>
      <c r="B468" s="25" t="s">
        <v>24</v>
      </c>
      <c r="C468" s="16"/>
      <c r="D468" s="17"/>
      <c r="E468" s="17"/>
      <c r="F468" s="18"/>
      <c r="G468" s="26">
        <f>SUM(F470:F474)</f>
        <v>26850</v>
      </c>
      <c r="H468" s="27">
        <v>0.85</v>
      </c>
      <c r="I468" s="28">
        <f>G468/H468</f>
        <v>31588.23529</v>
      </c>
      <c r="J468" s="29" t="s">
        <v>9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4"/>
      <c r="B469" s="15"/>
      <c r="C469" s="16"/>
      <c r="D469" s="17"/>
      <c r="E469" s="17"/>
      <c r="F469" s="18"/>
      <c r="G469" s="14"/>
      <c r="H469" s="14"/>
      <c r="I469" s="14"/>
      <c r="J469" s="1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4"/>
      <c r="B470" s="48" t="s">
        <v>22</v>
      </c>
      <c r="C470" s="31">
        <v>0.1</v>
      </c>
      <c r="D470" s="42" t="s">
        <v>9</v>
      </c>
      <c r="E470" s="43">
        <v>25000.0</v>
      </c>
      <c r="F470" s="18">
        <f t="shared" ref="F470:F474" si="48">E470*C470</f>
        <v>2500</v>
      </c>
      <c r="G470" s="14"/>
      <c r="H470" s="14"/>
      <c r="I470" s="14"/>
      <c r="J470" s="14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4"/>
      <c r="B471" s="48" t="s">
        <v>284</v>
      </c>
      <c r="C471" s="31">
        <v>0.4</v>
      </c>
      <c r="D471" s="42" t="s">
        <v>9</v>
      </c>
      <c r="E471" s="43">
        <v>35000.0</v>
      </c>
      <c r="F471" s="18">
        <f t="shared" si="48"/>
        <v>14000</v>
      </c>
      <c r="G471" s="14"/>
      <c r="H471" s="14"/>
      <c r="I471" s="14"/>
      <c r="J471" s="14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4"/>
      <c r="B472" s="48" t="s">
        <v>285</v>
      </c>
      <c r="C472" s="31">
        <v>0.1</v>
      </c>
      <c r="D472" s="42" t="s">
        <v>9</v>
      </c>
      <c r="E472" s="43">
        <v>50000.0</v>
      </c>
      <c r="F472" s="18">
        <f t="shared" si="48"/>
        <v>5000</v>
      </c>
      <c r="G472" s="14"/>
      <c r="H472" s="14"/>
      <c r="I472" s="14"/>
      <c r="J472" s="14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4"/>
      <c r="B473" s="48" t="s">
        <v>286</v>
      </c>
      <c r="C473" s="31">
        <v>0.05</v>
      </c>
      <c r="D473" s="42" t="s">
        <v>9</v>
      </c>
      <c r="E473" s="43">
        <v>95000.0</v>
      </c>
      <c r="F473" s="18">
        <f t="shared" si="48"/>
        <v>4750</v>
      </c>
      <c r="G473" s="14"/>
      <c r="H473" s="14"/>
      <c r="I473" s="14"/>
      <c r="J473" s="14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4"/>
      <c r="B474" s="48" t="s">
        <v>11</v>
      </c>
      <c r="C474" s="31">
        <v>0.2</v>
      </c>
      <c r="D474" s="42" t="s">
        <v>9</v>
      </c>
      <c r="E474" s="43">
        <v>3000.0</v>
      </c>
      <c r="F474" s="18">
        <f t="shared" si="48"/>
        <v>600</v>
      </c>
      <c r="G474" s="14"/>
      <c r="H474" s="14"/>
      <c r="I474" s="14"/>
      <c r="J474" s="14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0"/>
      <c r="B475" s="21"/>
      <c r="C475" s="23"/>
      <c r="D475" s="23"/>
      <c r="E475" s="23"/>
      <c r="F475" s="24"/>
      <c r="G475" s="20"/>
      <c r="H475" s="20"/>
      <c r="I475" s="20"/>
      <c r="J475" s="20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6" t="s">
        <v>287</v>
      </c>
      <c r="B476" s="25" t="s">
        <v>24</v>
      </c>
      <c r="C476" s="16"/>
      <c r="D476" s="17"/>
      <c r="E476" s="17"/>
      <c r="F476" s="18"/>
      <c r="G476" s="26">
        <f>SUM(F478:F479)</f>
        <v>33500</v>
      </c>
      <c r="H476" s="27">
        <v>0.5</v>
      </c>
      <c r="I476" s="28">
        <f>G476/H476</f>
        <v>67000</v>
      </c>
      <c r="J476" s="29" t="s">
        <v>9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4"/>
      <c r="B477" s="15"/>
      <c r="C477" s="16"/>
      <c r="D477" s="17"/>
      <c r="E477" s="17"/>
      <c r="F477" s="18"/>
      <c r="G477" s="14"/>
      <c r="H477" s="14"/>
      <c r="I477" s="14"/>
      <c r="J477" s="1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4"/>
      <c r="B478" s="48" t="s">
        <v>122</v>
      </c>
      <c r="C478" s="31">
        <v>0.25</v>
      </c>
      <c r="D478" s="42" t="s">
        <v>9</v>
      </c>
      <c r="E478" s="43">
        <v>60000.0</v>
      </c>
      <c r="F478" s="18">
        <f t="shared" ref="F478:F479" si="49">E478*C478</f>
        <v>15000</v>
      </c>
      <c r="G478" s="14"/>
      <c r="H478" s="14"/>
      <c r="I478" s="14"/>
      <c r="J478" s="14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4"/>
      <c r="B479" s="48" t="s">
        <v>253</v>
      </c>
      <c r="C479" s="31">
        <v>0.5</v>
      </c>
      <c r="D479" s="42" t="s">
        <v>9</v>
      </c>
      <c r="E479" s="43">
        <v>37000.0</v>
      </c>
      <c r="F479" s="18">
        <f t="shared" si="49"/>
        <v>18500</v>
      </c>
      <c r="G479" s="14"/>
      <c r="H479" s="14"/>
      <c r="I479" s="14"/>
      <c r="J479" s="14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0"/>
      <c r="B480" s="21"/>
      <c r="C480" s="23"/>
      <c r="D480" s="23"/>
      <c r="E480" s="23"/>
      <c r="F480" s="24"/>
      <c r="G480" s="20"/>
      <c r="H480" s="20"/>
      <c r="I480" s="20"/>
      <c r="J480" s="20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6" t="s">
        <v>288</v>
      </c>
      <c r="B481" s="25" t="s">
        <v>24</v>
      </c>
      <c r="C481" s="16"/>
      <c r="D481" s="17"/>
      <c r="E481" s="17"/>
      <c r="F481" s="18"/>
      <c r="G481" s="26">
        <f>SUM(F483:F492)</f>
        <v>22025</v>
      </c>
      <c r="H481" s="27">
        <v>0.32</v>
      </c>
      <c r="I481" s="28">
        <f>G481/H481</f>
        <v>68828.125</v>
      </c>
      <c r="J481" s="29" t="s">
        <v>9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4"/>
      <c r="B482" s="15"/>
      <c r="C482" s="16"/>
      <c r="D482" s="17"/>
      <c r="E482" s="17"/>
      <c r="F482" s="18"/>
      <c r="G482" s="14"/>
      <c r="H482" s="14"/>
      <c r="I482" s="14"/>
      <c r="J482" s="1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4"/>
      <c r="B483" s="48" t="s">
        <v>289</v>
      </c>
      <c r="C483" s="31">
        <v>0.12</v>
      </c>
      <c r="D483" s="42" t="s">
        <v>9</v>
      </c>
      <c r="E483" s="43" t="str">
        <f>'SALSA, COLD SAUCES &amp; CONDIMENTS'!I686</f>
        <v/>
      </c>
      <c r="F483" s="18">
        <f t="shared" ref="F483:F492" si="50">E483*C483</f>
        <v>0</v>
      </c>
      <c r="G483" s="14"/>
      <c r="H483" s="14"/>
      <c r="I483" s="14"/>
      <c r="J483" s="14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4"/>
      <c r="B484" s="48" t="s">
        <v>284</v>
      </c>
      <c r="C484" s="31">
        <v>0.08</v>
      </c>
      <c r="D484" s="42" t="s">
        <v>9</v>
      </c>
      <c r="E484" s="43">
        <v>35000.0</v>
      </c>
      <c r="F484" s="18">
        <f t="shared" si="50"/>
        <v>2800</v>
      </c>
      <c r="G484" s="14"/>
      <c r="H484" s="14"/>
      <c r="I484" s="14"/>
      <c r="J484" s="14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4"/>
      <c r="B485" s="48" t="s">
        <v>22</v>
      </c>
      <c r="C485" s="31">
        <v>0.045</v>
      </c>
      <c r="D485" s="42" t="s">
        <v>9</v>
      </c>
      <c r="E485" s="43">
        <v>25000.0</v>
      </c>
      <c r="F485" s="18">
        <f t="shared" si="50"/>
        <v>1125</v>
      </c>
      <c r="G485" s="14"/>
      <c r="H485" s="14"/>
      <c r="I485" s="14"/>
      <c r="J485" s="14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4"/>
      <c r="B486" s="48" t="s">
        <v>290</v>
      </c>
      <c r="C486" s="31">
        <v>0.025</v>
      </c>
      <c r="D486" s="42" t="s">
        <v>9</v>
      </c>
      <c r="E486" s="43">
        <v>79000.0</v>
      </c>
      <c r="F486" s="18">
        <f t="shared" si="50"/>
        <v>1975</v>
      </c>
      <c r="G486" s="14"/>
      <c r="H486" s="14"/>
      <c r="I486" s="14"/>
      <c r="J486" s="14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4"/>
      <c r="B487" s="48" t="s">
        <v>13</v>
      </c>
      <c r="C487" s="31">
        <v>0.005</v>
      </c>
      <c r="D487" s="42" t="s">
        <v>9</v>
      </c>
      <c r="E487" s="43">
        <v>10000.0</v>
      </c>
      <c r="F487" s="18">
        <f t="shared" si="50"/>
        <v>50</v>
      </c>
      <c r="G487" s="14"/>
      <c r="H487" s="14"/>
      <c r="I487" s="14"/>
      <c r="J487" s="14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4"/>
      <c r="B488" s="48" t="s">
        <v>227</v>
      </c>
      <c r="C488" s="31">
        <v>0.005</v>
      </c>
      <c r="D488" s="42" t="s">
        <v>9</v>
      </c>
      <c r="E488" s="43">
        <v>380000.0</v>
      </c>
      <c r="F488" s="18">
        <f t="shared" si="50"/>
        <v>1900</v>
      </c>
      <c r="G488" s="14"/>
      <c r="H488" s="14"/>
      <c r="I488" s="14"/>
      <c r="J488" s="14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4"/>
      <c r="B489" s="48" t="s">
        <v>87</v>
      </c>
      <c r="C489" s="31">
        <v>0.015</v>
      </c>
      <c r="D489" s="42" t="s">
        <v>9</v>
      </c>
      <c r="E489" s="43">
        <v>60000.0</v>
      </c>
      <c r="F489" s="18">
        <f t="shared" si="50"/>
        <v>900</v>
      </c>
      <c r="G489" s="14"/>
      <c r="H489" s="14"/>
      <c r="I489" s="14"/>
      <c r="J489" s="14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4"/>
      <c r="B490" s="48" t="s">
        <v>162</v>
      </c>
      <c r="C490" s="31">
        <v>0.005</v>
      </c>
      <c r="D490" s="42" t="s">
        <v>9</v>
      </c>
      <c r="E490" s="43">
        <v>60000.0</v>
      </c>
      <c r="F490" s="18">
        <f t="shared" si="50"/>
        <v>300</v>
      </c>
      <c r="G490" s="14"/>
      <c r="H490" s="14"/>
      <c r="I490" s="14"/>
      <c r="J490" s="14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4"/>
      <c r="B491" s="48" t="s">
        <v>119</v>
      </c>
      <c r="C491" s="31">
        <v>0.015</v>
      </c>
      <c r="D491" s="42" t="s">
        <v>9</v>
      </c>
      <c r="E491" s="43">
        <v>145000.0</v>
      </c>
      <c r="F491" s="18">
        <f t="shared" si="50"/>
        <v>2175</v>
      </c>
      <c r="G491" s="14"/>
      <c r="H491" s="14"/>
      <c r="I491" s="14"/>
      <c r="J491" s="14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4"/>
      <c r="B492" s="48" t="s">
        <v>242</v>
      </c>
      <c r="C492" s="31">
        <v>0.015</v>
      </c>
      <c r="D492" s="42" t="s">
        <v>9</v>
      </c>
      <c r="E492" s="43">
        <v>720000.0</v>
      </c>
      <c r="F492" s="18">
        <f t="shared" si="50"/>
        <v>10800</v>
      </c>
      <c r="G492" s="14"/>
      <c r="H492" s="14"/>
      <c r="I492" s="14"/>
      <c r="J492" s="14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0"/>
      <c r="B493" s="21"/>
      <c r="C493" s="23"/>
      <c r="D493" s="23"/>
      <c r="E493" s="23"/>
      <c r="F493" s="24"/>
      <c r="G493" s="20"/>
      <c r="H493" s="20"/>
      <c r="I493" s="20"/>
      <c r="J493" s="20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6" t="s">
        <v>291</v>
      </c>
      <c r="B494" s="25" t="s">
        <v>24</v>
      </c>
      <c r="C494" s="16"/>
      <c r="D494" s="17"/>
      <c r="E494" s="17"/>
      <c r="F494" s="18"/>
      <c r="G494" s="26">
        <f>SUM(F496:F502)</f>
        <v>23646</v>
      </c>
      <c r="H494" s="27">
        <v>0.25</v>
      </c>
      <c r="I494" s="28">
        <f>G494/H494</f>
        <v>94584</v>
      </c>
      <c r="J494" s="29" t="s">
        <v>9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4"/>
      <c r="B495" s="15"/>
      <c r="C495" s="16"/>
      <c r="D495" s="17"/>
      <c r="E495" s="17"/>
      <c r="F495" s="18"/>
      <c r="G495" s="14"/>
      <c r="H495" s="14"/>
      <c r="I495" s="14"/>
      <c r="J495" s="14"/>
      <c r="K495" s="2"/>
      <c r="L495" s="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4"/>
      <c r="B496" s="30" t="s">
        <v>13</v>
      </c>
      <c r="C496" s="17">
        <v>0.16</v>
      </c>
      <c r="D496" s="17" t="s">
        <v>9</v>
      </c>
      <c r="E496" s="18">
        <v>10000.0</v>
      </c>
      <c r="F496" s="18">
        <f t="shared" ref="F496:F502" si="51">E496*C496</f>
        <v>1600</v>
      </c>
      <c r="G496" s="14"/>
      <c r="H496" s="14"/>
      <c r="I496" s="14"/>
      <c r="J496" s="14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4"/>
      <c r="B497" s="30" t="s">
        <v>22</v>
      </c>
      <c r="C497" s="17">
        <v>0.03</v>
      </c>
      <c r="D497" s="17" t="s">
        <v>9</v>
      </c>
      <c r="E497" s="18">
        <v>24000.0</v>
      </c>
      <c r="F497" s="18">
        <f t="shared" si="51"/>
        <v>720</v>
      </c>
      <c r="G497" s="14"/>
      <c r="H497" s="14"/>
      <c r="I497" s="14"/>
      <c r="J497" s="14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4"/>
      <c r="B498" s="30" t="s">
        <v>242</v>
      </c>
      <c r="C498" s="17">
        <v>0.01</v>
      </c>
      <c r="D498" s="17" t="s">
        <v>9</v>
      </c>
      <c r="E498" s="18">
        <v>720000.0</v>
      </c>
      <c r="F498" s="18">
        <f t="shared" si="51"/>
        <v>7200</v>
      </c>
      <c r="G498" s="14"/>
      <c r="H498" s="14"/>
      <c r="I498" s="14"/>
      <c r="J498" s="14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4"/>
      <c r="B499" s="30" t="s">
        <v>237</v>
      </c>
      <c r="C499" s="17">
        <v>0.01</v>
      </c>
      <c r="D499" s="17" t="s">
        <v>9</v>
      </c>
      <c r="E499" s="18">
        <v>572000.0</v>
      </c>
      <c r="F499" s="18">
        <f t="shared" si="51"/>
        <v>5720</v>
      </c>
      <c r="G499" s="14"/>
      <c r="H499" s="14"/>
      <c r="I499" s="14"/>
      <c r="J499" s="14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4"/>
      <c r="B500" s="30" t="s">
        <v>238</v>
      </c>
      <c r="C500" s="17">
        <v>0.025</v>
      </c>
      <c r="D500" s="17" t="s">
        <v>9</v>
      </c>
      <c r="E500" s="18">
        <v>250000.0</v>
      </c>
      <c r="F500" s="18">
        <f t="shared" si="51"/>
        <v>6250</v>
      </c>
      <c r="G500" s="14"/>
      <c r="H500" s="14"/>
      <c r="I500" s="14"/>
      <c r="J500" s="14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4"/>
      <c r="B501" s="30" t="s">
        <v>292</v>
      </c>
      <c r="C501" s="17">
        <v>0.002</v>
      </c>
      <c r="D501" s="17" t="s">
        <v>9</v>
      </c>
      <c r="E501" s="18">
        <v>278000.0</v>
      </c>
      <c r="F501" s="18">
        <f t="shared" si="51"/>
        <v>556</v>
      </c>
      <c r="G501" s="14"/>
      <c r="H501" s="14"/>
      <c r="I501" s="14"/>
      <c r="J501" s="14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4"/>
      <c r="B502" s="30" t="s">
        <v>227</v>
      </c>
      <c r="C502" s="17">
        <v>0.02</v>
      </c>
      <c r="D502" s="17" t="s">
        <v>9</v>
      </c>
      <c r="E502" s="18">
        <v>80000.0</v>
      </c>
      <c r="F502" s="18">
        <f t="shared" si="51"/>
        <v>1600</v>
      </c>
      <c r="G502" s="14"/>
      <c r="H502" s="14"/>
      <c r="I502" s="14"/>
      <c r="J502" s="14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0"/>
      <c r="B503" s="21"/>
      <c r="C503" s="23"/>
      <c r="D503" s="23"/>
      <c r="E503" s="23"/>
      <c r="F503" s="24"/>
      <c r="G503" s="20"/>
      <c r="H503" s="20"/>
      <c r="I503" s="20"/>
      <c r="J503" s="20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6" t="s">
        <v>293</v>
      </c>
      <c r="B504" s="25" t="s">
        <v>24</v>
      </c>
      <c r="C504" s="8"/>
      <c r="D504" s="8"/>
      <c r="E504" s="8"/>
      <c r="F504" s="86"/>
      <c r="G504" s="87">
        <f>SUM(F506)</f>
        <v>280000</v>
      </c>
      <c r="H504" s="11">
        <v>0.85</v>
      </c>
      <c r="I504" s="88">
        <f>G504/H504</f>
        <v>329411.7647</v>
      </c>
      <c r="J504" s="13" t="s">
        <v>9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4"/>
      <c r="C505" s="17"/>
      <c r="D505" s="16"/>
      <c r="E505" s="17"/>
      <c r="F505" s="89"/>
      <c r="G505" s="14"/>
      <c r="H505" s="14"/>
      <c r="I505" s="14"/>
      <c r="J505" s="14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4"/>
      <c r="B506" s="90" t="s">
        <v>294</v>
      </c>
      <c r="C506" s="17">
        <v>1.0</v>
      </c>
      <c r="D506" s="16" t="s">
        <v>9</v>
      </c>
      <c r="E506" s="18">
        <v>280000.0</v>
      </c>
      <c r="F506" s="89">
        <f>E506*C506</f>
        <v>280000</v>
      </c>
      <c r="G506" s="14"/>
      <c r="H506" s="14"/>
      <c r="I506" s="14"/>
      <c r="J506" s="14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0"/>
      <c r="B507" s="22"/>
      <c r="C507" s="23"/>
      <c r="D507" s="23"/>
      <c r="E507" s="23"/>
      <c r="F507" s="91"/>
      <c r="G507" s="20"/>
      <c r="H507" s="20"/>
      <c r="I507" s="20"/>
      <c r="J507" s="20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6" t="s">
        <v>295</v>
      </c>
      <c r="B508" s="25" t="s">
        <v>24</v>
      </c>
      <c r="C508" s="8"/>
      <c r="D508" s="8"/>
      <c r="E508" s="8"/>
      <c r="F508" s="86"/>
      <c r="G508" s="87">
        <f>SUM(F510:F515)</f>
        <v>338746.7647</v>
      </c>
      <c r="H508" s="11">
        <v>1.0</v>
      </c>
      <c r="I508" s="88">
        <f>G508/H508</f>
        <v>338746.7647</v>
      </c>
      <c r="J508" s="13" t="s">
        <v>9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4"/>
      <c r="C509" s="17"/>
      <c r="D509" s="16"/>
      <c r="E509" s="17"/>
      <c r="F509" s="89"/>
      <c r="G509" s="14"/>
      <c r="H509" s="14"/>
      <c r="I509" s="14"/>
      <c r="J509" s="14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4"/>
      <c r="B510" s="90" t="s">
        <v>296</v>
      </c>
      <c r="C510" s="17">
        <v>1.0</v>
      </c>
      <c r="D510" s="16" t="s">
        <v>9</v>
      </c>
      <c r="E510" s="18">
        <f>I504</f>
        <v>329411.7647</v>
      </c>
      <c r="F510" s="89">
        <f t="shared" ref="F510:F515" si="52">E510*C510</f>
        <v>329411.7647</v>
      </c>
      <c r="G510" s="14"/>
      <c r="H510" s="14"/>
      <c r="I510" s="14"/>
      <c r="J510" s="14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4"/>
      <c r="B511" s="90" t="s">
        <v>297</v>
      </c>
      <c r="C511" s="45">
        <v>1.5</v>
      </c>
      <c r="D511" s="16" t="s">
        <v>28</v>
      </c>
      <c r="E511" s="18">
        <v>2400.0</v>
      </c>
      <c r="F511" s="89">
        <f t="shared" si="52"/>
        <v>3600</v>
      </c>
      <c r="G511" s="14"/>
      <c r="H511" s="14"/>
      <c r="I511" s="14"/>
      <c r="J511" s="14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4"/>
      <c r="B512" s="90" t="s">
        <v>119</v>
      </c>
      <c r="C512" s="17">
        <v>0.025</v>
      </c>
      <c r="D512" s="16" t="s">
        <v>9</v>
      </c>
      <c r="E512" s="17">
        <v>145000.0</v>
      </c>
      <c r="F512" s="89">
        <f t="shared" si="52"/>
        <v>3625</v>
      </c>
      <c r="G512" s="14"/>
      <c r="H512" s="14"/>
      <c r="I512" s="14"/>
      <c r="J512" s="14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4"/>
      <c r="B513" s="90" t="s">
        <v>22</v>
      </c>
      <c r="C513" s="17">
        <v>0.02</v>
      </c>
      <c r="D513" s="16" t="s">
        <v>9</v>
      </c>
      <c r="E513" s="17">
        <v>24000.0</v>
      </c>
      <c r="F513" s="89">
        <f t="shared" si="52"/>
        <v>480</v>
      </c>
      <c r="G513" s="14"/>
      <c r="H513" s="14"/>
      <c r="I513" s="14"/>
      <c r="J513" s="14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4"/>
      <c r="B514" s="90" t="s">
        <v>13</v>
      </c>
      <c r="C514" s="17">
        <v>0.013</v>
      </c>
      <c r="D514" s="16" t="s">
        <v>9</v>
      </c>
      <c r="E514" s="17">
        <v>10000.0</v>
      </c>
      <c r="F514" s="89">
        <f t="shared" si="52"/>
        <v>130</v>
      </c>
      <c r="G514" s="14"/>
      <c r="H514" s="14"/>
      <c r="I514" s="14"/>
      <c r="J514" s="14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4"/>
      <c r="B515" s="90" t="s">
        <v>220</v>
      </c>
      <c r="C515" s="17">
        <v>0.025</v>
      </c>
      <c r="D515" s="16" t="s">
        <v>9</v>
      </c>
      <c r="E515" s="17">
        <v>60000.0</v>
      </c>
      <c r="F515" s="89">
        <f t="shared" si="52"/>
        <v>1500</v>
      </c>
      <c r="G515" s="14"/>
      <c r="H515" s="14"/>
      <c r="I515" s="14"/>
      <c r="J515" s="14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0"/>
      <c r="B516" s="22"/>
      <c r="C516" s="23"/>
      <c r="D516" s="23"/>
      <c r="E516" s="23"/>
      <c r="F516" s="91"/>
      <c r="G516" s="20"/>
      <c r="H516" s="20"/>
      <c r="I516" s="20"/>
      <c r="J516" s="20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6" t="s">
        <v>298</v>
      </c>
      <c r="B517" s="25" t="s">
        <v>24</v>
      </c>
      <c r="C517" s="16"/>
      <c r="D517" s="17"/>
      <c r="E517" s="17"/>
      <c r="F517" s="18"/>
      <c r="G517" s="26">
        <f>SUM(F519:F528)</f>
        <v>30725</v>
      </c>
      <c r="H517" s="27">
        <v>0.8</v>
      </c>
      <c r="I517" s="28">
        <f>G517/H517</f>
        <v>38406.25</v>
      </c>
      <c r="J517" s="29" t="s">
        <v>9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4"/>
      <c r="B518" s="15"/>
      <c r="C518" s="16"/>
      <c r="D518" s="17"/>
      <c r="E518" s="17"/>
      <c r="F518" s="18"/>
      <c r="G518" s="14"/>
      <c r="H518" s="14"/>
      <c r="I518" s="14"/>
      <c r="J518" s="1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4"/>
      <c r="B519" s="48" t="s">
        <v>161</v>
      </c>
      <c r="C519" s="31">
        <v>0.03</v>
      </c>
      <c r="D519" s="42" t="s">
        <v>9</v>
      </c>
      <c r="E519" s="43">
        <v>60000.0</v>
      </c>
      <c r="F519" s="18">
        <f t="shared" ref="F519:F528" si="53">E519*C519</f>
        <v>1800</v>
      </c>
      <c r="G519" s="14"/>
      <c r="H519" s="14"/>
      <c r="I519" s="14"/>
      <c r="J519" s="14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4"/>
      <c r="B520" s="48" t="s">
        <v>162</v>
      </c>
      <c r="C520" s="31">
        <v>0.02</v>
      </c>
      <c r="D520" s="42" t="s">
        <v>9</v>
      </c>
      <c r="E520" s="43">
        <v>60000.0</v>
      </c>
      <c r="F520" s="18">
        <f t="shared" si="53"/>
        <v>1200</v>
      </c>
      <c r="G520" s="14"/>
      <c r="H520" s="14"/>
      <c r="I520" s="14"/>
      <c r="J520" s="14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4"/>
      <c r="B521" s="48" t="s">
        <v>22</v>
      </c>
      <c r="C521" s="31">
        <v>0.1</v>
      </c>
      <c r="D521" s="42" t="s">
        <v>9</v>
      </c>
      <c r="E521" s="43">
        <v>25000.0</v>
      </c>
      <c r="F521" s="18">
        <f t="shared" si="53"/>
        <v>2500</v>
      </c>
      <c r="G521" s="14"/>
      <c r="H521" s="14"/>
      <c r="I521" s="14"/>
      <c r="J521" s="14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4"/>
      <c r="B522" s="48" t="s">
        <v>284</v>
      </c>
      <c r="C522" s="31">
        <v>0.25</v>
      </c>
      <c r="D522" s="42" t="s">
        <v>9</v>
      </c>
      <c r="E522" s="43">
        <v>35000.0</v>
      </c>
      <c r="F522" s="18">
        <f t="shared" si="53"/>
        <v>8750</v>
      </c>
      <c r="G522" s="14"/>
      <c r="H522" s="14"/>
      <c r="I522" s="14"/>
      <c r="J522" s="14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4"/>
      <c r="B523" s="48" t="s">
        <v>299</v>
      </c>
      <c r="C523" s="31">
        <v>0.025</v>
      </c>
      <c r="D523" s="42" t="s">
        <v>9</v>
      </c>
      <c r="E523" s="43">
        <v>50000.0</v>
      </c>
      <c r="F523" s="18">
        <f t="shared" si="53"/>
        <v>1250</v>
      </c>
      <c r="G523" s="14"/>
      <c r="H523" s="14"/>
      <c r="I523" s="14"/>
      <c r="J523" s="14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4"/>
      <c r="B524" s="48" t="s">
        <v>286</v>
      </c>
      <c r="C524" s="31">
        <v>0.015</v>
      </c>
      <c r="D524" s="42" t="s">
        <v>9</v>
      </c>
      <c r="E524" s="43">
        <v>95000.0</v>
      </c>
      <c r="F524" s="18">
        <f t="shared" si="53"/>
        <v>1425</v>
      </c>
      <c r="G524" s="14"/>
      <c r="H524" s="14"/>
      <c r="I524" s="14"/>
      <c r="J524" s="14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4"/>
      <c r="B525" s="48" t="s">
        <v>119</v>
      </c>
      <c r="C525" s="31">
        <v>0.005</v>
      </c>
      <c r="D525" s="42" t="s">
        <v>9</v>
      </c>
      <c r="E525" s="43">
        <v>150000.0</v>
      </c>
      <c r="F525" s="18">
        <f t="shared" si="53"/>
        <v>750</v>
      </c>
      <c r="G525" s="14"/>
      <c r="H525" s="14"/>
      <c r="I525" s="14"/>
      <c r="J525" s="14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4"/>
      <c r="B526" s="48" t="s">
        <v>220</v>
      </c>
      <c r="C526" s="31">
        <v>0.01</v>
      </c>
      <c r="D526" s="42" t="s">
        <v>9</v>
      </c>
      <c r="E526" s="43">
        <v>60000.0</v>
      </c>
      <c r="F526" s="18">
        <f t="shared" si="53"/>
        <v>600</v>
      </c>
      <c r="G526" s="14"/>
      <c r="H526" s="14"/>
      <c r="I526" s="14"/>
      <c r="J526" s="14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4"/>
      <c r="B527" s="48" t="s">
        <v>210</v>
      </c>
      <c r="C527" s="31">
        <v>0.015</v>
      </c>
      <c r="D527" s="42" t="s">
        <v>9</v>
      </c>
      <c r="E527" s="43">
        <v>730000.0</v>
      </c>
      <c r="F527" s="18">
        <f t="shared" si="53"/>
        <v>10950</v>
      </c>
      <c r="G527" s="14"/>
      <c r="H527" s="14"/>
      <c r="I527" s="14"/>
      <c r="J527" s="14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4"/>
      <c r="B528" s="48" t="s">
        <v>11</v>
      </c>
      <c r="C528" s="31">
        <v>0.5</v>
      </c>
      <c r="D528" s="42" t="s">
        <v>9</v>
      </c>
      <c r="E528" s="43">
        <v>3000.0</v>
      </c>
      <c r="F528" s="18">
        <f t="shared" si="53"/>
        <v>1500</v>
      </c>
      <c r="G528" s="14"/>
      <c r="H528" s="14"/>
      <c r="I528" s="14"/>
      <c r="J528" s="14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0"/>
      <c r="B529" s="21"/>
      <c r="C529" s="23"/>
      <c r="D529" s="23"/>
      <c r="E529" s="23"/>
      <c r="F529" s="24"/>
      <c r="G529" s="20"/>
      <c r="H529" s="20"/>
      <c r="I529" s="20"/>
      <c r="J529" s="20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6" t="s">
        <v>300</v>
      </c>
      <c r="B530" s="25" t="s">
        <v>24</v>
      </c>
      <c r="C530" s="16"/>
      <c r="D530" s="17"/>
      <c r="E530" s="17"/>
      <c r="F530" s="18"/>
      <c r="G530" s="26">
        <f>SUM(F532:F542)</f>
        <v>223075</v>
      </c>
      <c r="H530" s="27">
        <v>1.2</v>
      </c>
      <c r="I530" s="28">
        <f>G530/H530</f>
        <v>185895.8333</v>
      </c>
      <c r="J530" s="29" t="s">
        <v>9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4"/>
      <c r="B531" s="15"/>
      <c r="C531" s="16"/>
      <c r="D531" s="17"/>
      <c r="E531" s="17"/>
      <c r="F531" s="18"/>
      <c r="G531" s="14"/>
      <c r="H531" s="14"/>
      <c r="I531" s="14"/>
      <c r="J531" s="1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4"/>
      <c r="B532" s="48" t="s">
        <v>301</v>
      </c>
      <c r="C532" s="31">
        <v>0.25</v>
      </c>
      <c r="D532" s="42" t="s">
        <v>9</v>
      </c>
      <c r="E532" s="43">
        <v>442000.0</v>
      </c>
      <c r="F532" s="18">
        <f t="shared" ref="F532:F542" si="54">E532*C532</f>
        <v>110500</v>
      </c>
      <c r="G532" s="14"/>
      <c r="H532" s="14"/>
      <c r="I532" s="14"/>
      <c r="J532" s="14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4"/>
      <c r="B533" s="48" t="s">
        <v>11</v>
      </c>
      <c r="C533" s="31">
        <v>2.0</v>
      </c>
      <c r="D533" s="42" t="s">
        <v>9</v>
      </c>
      <c r="E533" s="43">
        <v>3000.0</v>
      </c>
      <c r="F533" s="18">
        <f t="shared" si="54"/>
        <v>6000</v>
      </c>
      <c r="G533" s="14"/>
      <c r="H533" s="14"/>
      <c r="I533" s="14"/>
      <c r="J533" s="14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4"/>
      <c r="B534" s="48" t="s">
        <v>162</v>
      </c>
      <c r="C534" s="31">
        <v>0.1</v>
      </c>
      <c r="D534" s="42" t="s">
        <v>9</v>
      </c>
      <c r="E534" s="43">
        <v>60000.0</v>
      </c>
      <c r="F534" s="18">
        <f t="shared" si="54"/>
        <v>6000</v>
      </c>
      <c r="G534" s="14"/>
      <c r="H534" s="14"/>
      <c r="I534" s="14"/>
      <c r="J534" s="14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4"/>
      <c r="B535" s="48" t="s">
        <v>161</v>
      </c>
      <c r="C535" s="31">
        <v>0.05</v>
      </c>
      <c r="D535" s="42" t="s">
        <v>9</v>
      </c>
      <c r="E535" s="43">
        <v>60000.0</v>
      </c>
      <c r="F535" s="18">
        <f t="shared" si="54"/>
        <v>3000</v>
      </c>
      <c r="G535" s="14"/>
      <c r="H535" s="14"/>
      <c r="I535" s="14"/>
      <c r="J535" s="14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4"/>
      <c r="B536" s="48" t="s">
        <v>302</v>
      </c>
      <c r="C536" s="31">
        <v>0.08</v>
      </c>
      <c r="D536" s="42" t="s">
        <v>9</v>
      </c>
      <c r="E536" s="43">
        <v>30000.0</v>
      </c>
      <c r="F536" s="18">
        <f t="shared" si="54"/>
        <v>2400</v>
      </c>
      <c r="G536" s="14"/>
      <c r="H536" s="14"/>
      <c r="I536" s="14"/>
      <c r="J536" s="14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4"/>
      <c r="B537" s="48" t="s">
        <v>303</v>
      </c>
      <c r="C537" s="31">
        <v>0.15</v>
      </c>
      <c r="D537" s="42" t="s">
        <v>9</v>
      </c>
      <c r="E537" s="43">
        <v>60000.0</v>
      </c>
      <c r="F537" s="18">
        <f t="shared" si="54"/>
        <v>9000</v>
      </c>
      <c r="G537" s="14"/>
      <c r="H537" s="14"/>
      <c r="I537" s="14"/>
      <c r="J537" s="14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4"/>
      <c r="B538" s="48" t="s">
        <v>226</v>
      </c>
      <c r="C538" s="31">
        <v>2.0</v>
      </c>
      <c r="D538" s="42" t="s">
        <v>9</v>
      </c>
      <c r="E538" s="43">
        <v>35000.0</v>
      </c>
      <c r="F538" s="18">
        <f t="shared" si="54"/>
        <v>70000</v>
      </c>
      <c r="G538" s="14"/>
      <c r="H538" s="14"/>
      <c r="I538" s="14"/>
      <c r="J538" s="14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4"/>
      <c r="B539" s="48" t="s">
        <v>304</v>
      </c>
      <c r="C539" s="31">
        <v>0.035</v>
      </c>
      <c r="D539" s="42" t="s">
        <v>9</v>
      </c>
      <c r="E539" s="43">
        <v>95000.0</v>
      </c>
      <c r="F539" s="18">
        <f t="shared" si="54"/>
        <v>3325</v>
      </c>
      <c r="G539" s="14"/>
      <c r="H539" s="14"/>
      <c r="I539" s="14"/>
      <c r="J539" s="14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4"/>
      <c r="B540" s="48" t="s">
        <v>305</v>
      </c>
      <c r="C540" s="31">
        <v>0.08</v>
      </c>
      <c r="D540" s="42" t="s">
        <v>9</v>
      </c>
      <c r="E540" s="43">
        <v>95000.0</v>
      </c>
      <c r="F540" s="18">
        <f t="shared" si="54"/>
        <v>7600</v>
      </c>
      <c r="G540" s="14"/>
      <c r="H540" s="14"/>
      <c r="I540" s="14"/>
      <c r="J540" s="14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4"/>
      <c r="B541" s="48" t="s">
        <v>119</v>
      </c>
      <c r="C541" s="31">
        <v>0.025</v>
      </c>
      <c r="D541" s="42" t="s">
        <v>9</v>
      </c>
      <c r="E541" s="43">
        <v>150000.0</v>
      </c>
      <c r="F541" s="18">
        <f t="shared" si="54"/>
        <v>3750</v>
      </c>
      <c r="G541" s="14"/>
      <c r="H541" s="14"/>
      <c r="I541" s="14"/>
      <c r="J541" s="14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4"/>
      <c r="B542" s="48" t="s">
        <v>306</v>
      </c>
      <c r="C542" s="31">
        <v>0.015</v>
      </c>
      <c r="D542" s="42" t="s">
        <v>9</v>
      </c>
      <c r="E542" s="43">
        <v>100000.0</v>
      </c>
      <c r="F542" s="18">
        <f t="shared" si="54"/>
        <v>1500</v>
      </c>
      <c r="G542" s="14"/>
      <c r="H542" s="14"/>
      <c r="I542" s="14"/>
      <c r="J542" s="14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0"/>
      <c r="B543" s="21"/>
      <c r="C543" s="23"/>
      <c r="D543" s="23"/>
      <c r="E543" s="23"/>
      <c r="F543" s="24"/>
      <c r="G543" s="20"/>
      <c r="H543" s="20"/>
      <c r="I543" s="20"/>
      <c r="J543" s="20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6" t="s">
        <v>307</v>
      </c>
      <c r="B544" s="25" t="s">
        <v>24</v>
      </c>
      <c r="C544" s="16"/>
      <c r="D544" s="17"/>
      <c r="E544" s="17"/>
      <c r="F544" s="18"/>
      <c r="G544" s="26">
        <f>SUM(F546:F549)</f>
        <v>24600</v>
      </c>
      <c r="H544" s="27">
        <v>5.0</v>
      </c>
      <c r="I544" s="28">
        <f>G544/H544</f>
        <v>4920</v>
      </c>
      <c r="J544" s="29" t="s">
        <v>28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4"/>
      <c r="B545" s="15"/>
      <c r="C545" s="16"/>
      <c r="D545" s="17"/>
      <c r="E545" s="17"/>
      <c r="F545" s="18"/>
      <c r="G545" s="14"/>
      <c r="H545" s="14"/>
      <c r="I545" s="14"/>
      <c r="J545" s="1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4"/>
      <c r="B546" s="48" t="s">
        <v>308</v>
      </c>
      <c r="C546" s="31">
        <v>0.35</v>
      </c>
      <c r="D546" s="42" t="s">
        <v>9</v>
      </c>
      <c r="E546" s="43">
        <v>35000.0</v>
      </c>
      <c r="F546" s="18">
        <f t="shared" ref="F546:F549" si="55">E546*C546</f>
        <v>12250</v>
      </c>
      <c r="G546" s="14"/>
      <c r="H546" s="14"/>
      <c r="I546" s="14"/>
      <c r="J546" s="14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4"/>
      <c r="B547" s="48" t="s">
        <v>309</v>
      </c>
      <c r="C547" s="31">
        <v>3.0</v>
      </c>
      <c r="D547" s="42" t="s">
        <v>9</v>
      </c>
      <c r="E547" s="43">
        <v>2400.0</v>
      </c>
      <c r="F547" s="18">
        <f t="shared" si="55"/>
        <v>7200</v>
      </c>
      <c r="G547" s="14"/>
      <c r="H547" s="14"/>
      <c r="I547" s="14"/>
      <c r="J547" s="14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4"/>
      <c r="B548" s="48" t="s">
        <v>310</v>
      </c>
      <c r="C548" s="31">
        <v>2.0</v>
      </c>
      <c r="D548" s="42" t="s">
        <v>9</v>
      </c>
      <c r="E548" s="43">
        <v>2400.0</v>
      </c>
      <c r="F548" s="18">
        <f t="shared" si="55"/>
        <v>4800</v>
      </c>
      <c r="G548" s="14"/>
      <c r="H548" s="14"/>
      <c r="I548" s="14"/>
      <c r="J548" s="14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4"/>
      <c r="B549" s="48" t="s">
        <v>284</v>
      </c>
      <c r="C549" s="31">
        <v>0.01</v>
      </c>
      <c r="D549" s="42" t="s">
        <v>9</v>
      </c>
      <c r="E549" s="43">
        <v>35000.0</v>
      </c>
      <c r="F549" s="18">
        <f t="shared" si="55"/>
        <v>350</v>
      </c>
      <c r="G549" s="14"/>
      <c r="H549" s="14"/>
      <c r="I549" s="14"/>
      <c r="J549" s="14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0"/>
      <c r="B550" s="21"/>
      <c r="C550" s="23"/>
      <c r="D550" s="23"/>
      <c r="E550" s="23"/>
      <c r="F550" s="24"/>
      <c r="G550" s="20"/>
      <c r="H550" s="20"/>
      <c r="I550" s="20"/>
      <c r="J550" s="20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6" t="s">
        <v>311</v>
      </c>
      <c r="B551" s="25" t="s">
        <v>24</v>
      </c>
      <c r="C551" s="16"/>
      <c r="D551" s="17"/>
      <c r="E551" s="17"/>
      <c r="F551" s="18"/>
      <c r="G551" s="26">
        <f>SUM(F553:F563)</f>
        <v>2726600</v>
      </c>
      <c r="H551" s="27">
        <v>60.0</v>
      </c>
      <c r="I551" s="28">
        <f>G551/H551</f>
        <v>45443.33333</v>
      </c>
      <c r="J551" s="29" t="s">
        <v>9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4"/>
      <c r="B552" s="15"/>
      <c r="C552" s="16"/>
      <c r="D552" s="17"/>
      <c r="E552" s="17"/>
      <c r="F552" s="18"/>
      <c r="G552" s="14"/>
      <c r="H552" s="14"/>
      <c r="I552" s="14"/>
      <c r="J552" s="1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4"/>
      <c r="B553" s="48" t="s">
        <v>11</v>
      </c>
      <c r="C553" s="31">
        <v>50.0</v>
      </c>
      <c r="D553" s="42" t="s">
        <v>9</v>
      </c>
      <c r="E553" s="43">
        <v>3000.0</v>
      </c>
      <c r="F553" s="18">
        <f t="shared" ref="F553:F563" si="56">E553*C553</f>
        <v>150000</v>
      </c>
      <c r="G553" s="14"/>
      <c r="H553" s="14"/>
      <c r="I553" s="14"/>
      <c r="J553" s="14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4"/>
      <c r="B554" s="48" t="s">
        <v>312</v>
      </c>
      <c r="C554" s="31">
        <v>3.0</v>
      </c>
      <c r="D554" s="42" t="s">
        <v>9</v>
      </c>
      <c r="E554" s="43">
        <v>560000.0</v>
      </c>
      <c r="F554" s="18">
        <f t="shared" si="56"/>
        <v>1680000</v>
      </c>
      <c r="G554" s="14"/>
      <c r="H554" s="14"/>
      <c r="I554" s="14"/>
      <c r="J554" s="14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4"/>
      <c r="B555" s="48" t="s">
        <v>13</v>
      </c>
      <c r="C555" s="31">
        <v>3.0</v>
      </c>
      <c r="D555" s="42" t="s">
        <v>9</v>
      </c>
      <c r="E555" s="43">
        <v>10000.0</v>
      </c>
      <c r="F555" s="18">
        <f t="shared" si="56"/>
        <v>30000</v>
      </c>
      <c r="G555" s="14"/>
      <c r="H555" s="14"/>
      <c r="I555" s="14"/>
      <c r="J555" s="14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4"/>
      <c r="B556" s="48" t="s">
        <v>22</v>
      </c>
      <c r="C556" s="31">
        <v>0.8</v>
      </c>
      <c r="D556" s="42" t="s">
        <v>9</v>
      </c>
      <c r="E556" s="43">
        <v>24000.0</v>
      </c>
      <c r="F556" s="18">
        <f t="shared" si="56"/>
        <v>19200</v>
      </c>
      <c r="G556" s="14"/>
      <c r="H556" s="14"/>
      <c r="I556" s="14"/>
      <c r="J556" s="14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4"/>
      <c r="B557" s="48" t="s">
        <v>313</v>
      </c>
      <c r="C557" s="31">
        <v>0.8</v>
      </c>
      <c r="D557" s="42" t="s">
        <v>9</v>
      </c>
      <c r="E557" s="43">
        <v>380000.0</v>
      </c>
      <c r="F557" s="18">
        <f t="shared" si="56"/>
        <v>304000</v>
      </c>
      <c r="G557" s="14"/>
      <c r="H557" s="14"/>
      <c r="I557" s="14"/>
      <c r="J557" s="14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4"/>
      <c r="B558" s="48" t="s">
        <v>238</v>
      </c>
      <c r="C558" s="31">
        <v>0.5</v>
      </c>
      <c r="D558" s="42" t="s">
        <v>9</v>
      </c>
      <c r="E558" s="43">
        <v>238000.0</v>
      </c>
      <c r="F558" s="18">
        <f t="shared" si="56"/>
        <v>119000</v>
      </c>
      <c r="G558" s="14"/>
      <c r="H558" s="14"/>
      <c r="I558" s="14"/>
      <c r="J558" s="14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4"/>
      <c r="B559" s="48" t="s">
        <v>237</v>
      </c>
      <c r="C559" s="31">
        <v>0.2</v>
      </c>
      <c r="D559" s="42" t="s">
        <v>9</v>
      </c>
      <c r="E559" s="43">
        <v>572000.0</v>
      </c>
      <c r="F559" s="18">
        <f t="shared" si="56"/>
        <v>114400</v>
      </c>
      <c r="G559" s="14"/>
      <c r="H559" s="14"/>
      <c r="I559" s="14"/>
      <c r="J559" s="14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4"/>
      <c r="B560" s="48" t="s">
        <v>242</v>
      </c>
      <c r="C560" s="31">
        <v>0.2</v>
      </c>
      <c r="D560" s="42" t="s">
        <v>9</v>
      </c>
      <c r="E560" s="43">
        <v>720000.0</v>
      </c>
      <c r="F560" s="18">
        <f t="shared" si="56"/>
        <v>144000</v>
      </c>
      <c r="G560" s="14"/>
      <c r="H560" s="14"/>
      <c r="I560" s="14"/>
      <c r="J560" s="14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4"/>
      <c r="B561" s="48" t="s">
        <v>261</v>
      </c>
      <c r="C561" s="31">
        <v>0.2</v>
      </c>
      <c r="D561" s="42" t="s">
        <v>9</v>
      </c>
      <c r="E561" s="43">
        <v>230000.0</v>
      </c>
      <c r="F561" s="18">
        <f t="shared" si="56"/>
        <v>46000</v>
      </c>
      <c r="G561" s="14"/>
      <c r="H561" s="14"/>
      <c r="I561" s="14"/>
      <c r="J561" s="14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4"/>
      <c r="B562" s="48" t="s">
        <v>162</v>
      </c>
      <c r="C562" s="31">
        <v>1.0</v>
      </c>
      <c r="D562" s="42" t="s">
        <v>9</v>
      </c>
      <c r="E562" s="43">
        <v>60000.0</v>
      </c>
      <c r="F562" s="18">
        <f t="shared" si="56"/>
        <v>60000</v>
      </c>
      <c r="G562" s="14"/>
      <c r="H562" s="14"/>
      <c r="I562" s="14"/>
      <c r="J562" s="14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4"/>
      <c r="B563" s="48" t="s">
        <v>106</v>
      </c>
      <c r="C563" s="31">
        <v>1.0</v>
      </c>
      <c r="D563" s="42" t="s">
        <v>9</v>
      </c>
      <c r="E563" s="43">
        <v>60000.0</v>
      </c>
      <c r="F563" s="18">
        <f t="shared" si="56"/>
        <v>60000</v>
      </c>
      <c r="G563" s="14"/>
      <c r="H563" s="14"/>
      <c r="I563" s="14"/>
      <c r="J563" s="14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0"/>
      <c r="B564" s="21"/>
      <c r="C564" s="23"/>
      <c r="D564" s="23"/>
      <c r="E564" s="23"/>
      <c r="F564" s="24"/>
      <c r="G564" s="20"/>
      <c r="H564" s="20"/>
      <c r="I564" s="20"/>
      <c r="J564" s="20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6" t="s">
        <v>314</v>
      </c>
      <c r="B565" s="25" t="s">
        <v>24</v>
      </c>
      <c r="C565" s="16"/>
      <c r="D565" s="17"/>
      <c r="E565" s="17"/>
      <c r="F565" s="18"/>
      <c r="G565" s="26">
        <f>SUM(F567:F570)</f>
        <v>967500</v>
      </c>
      <c r="H565" s="27">
        <v>60.0</v>
      </c>
      <c r="I565" s="28">
        <f>G565/H565</f>
        <v>16125</v>
      </c>
      <c r="J565" s="29" t="s">
        <v>9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4"/>
      <c r="B566" s="15"/>
      <c r="C566" s="16"/>
      <c r="D566" s="17"/>
      <c r="E566" s="17"/>
      <c r="F566" s="18"/>
      <c r="G566" s="14"/>
      <c r="H566" s="14"/>
      <c r="I566" s="14"/>
      <c r="J566" s="1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4"/>
      <c r="B567" s="48" t="s">
        <v>11</v>
      </c>
      <c r="C567" s="31">
        <v>3.0</v>
      </c>
      <c r="D567" s="42" t="s">
        <v>9</v>
      </c>
      <c r="E567" s="43">
        <v>3000.0</v>
      </c>
      <c r="F567" s="18">
        <f t="shared" ref="F567:F570" si="57">E567*C567</f>
        <v>9000</v>
      </c>
      <c r="G567" s="14"/>
      <c r="H567" s="14"/>
      <c r="I567" s="14"/>
      <c r="J567" s="14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4"/>
      <c r="B568" s="48" t="s">
        <v>315</v>
      </c>
      <c r="C568" s="31">
        <v>9.0</v>
      </c>
      <c r="D568" s="42" t="s">
        <v>9</v>
      </c>
      <c r="E568" s="43">
        <v>22000.0</v>
      </c>
      <c r="F568" s="18">
        <f t="shared" si="57"/>
        <v>198000</v>
      </c>
      <c r="G568" s="14"/>
      <c r="H568" s="14"/>
      <c r="I568" s="14"/>
      <c r="J568" s="14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4"/>
      <c r="B569" s="48" t="s">
        <v>316</v>
      </c>
      <c r="C569" s="31">
        <v>4.5</v>
      </c>
      <c r="D569" s="42" t="s">
        <v>9</v>
      </c>
      <c r="E569" s="43">
        <v>169000.0</v>
      </c>
      <c r="F569" s="18">
        <f t="shared" si="57"/>
        <v>760500</v>
      </c>
      <c r="G569" s="14"/>
      <c r="H569" s="14"/>
      <c r="I569" s="14"/>
      <c r="J569" s="14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4"/>
      <c r="B570" s="48" t="s">
        <v>317</v>
      </c>
      <c r="C570" s="31">
        <v>1.2</v>
      </c>
      <c r="D570" s="42" t="s">
        <v>9</v>
      </c>
      <c r="E570" s="43"/>
      <c r="F570" s="18">
        <f t="shared" si="57"/>
        <v>0</v>
      </c>
      <c r="G570" s="14"/>
      <c r="H570" s="14"/>
      <c r="I570" s="14"/>
      <c r="J570" s="14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0"/>
      <c r="B571" s="21"/>
      <c r="C571" s="23"/>
      <c r="D571" s="23"/>
      <c r="E571" s="23"/>
      <c r="F571" s="24"/>
      <c r="G571" s="20"/>
      <c r="H571" s="20"/>
      <c r="I571" s="20"/>
      <c r="J571" s="20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6" t="s">
        <v>318</v>
      </c>
      <c r="B572" s="25" t="s">
        <v>24</v>
      </c>
      <c r="C572" s="16"/>
      <c r="D572" s="17"/>
      <c r="E572" s="17"/>
      <c r="F572" s="18"/>
      <c r="G572" s="26">
        <f>SUM(F574:F576)</f>
        <v>5370</v>
      </c>
      <c r="H572" s="27">
        <v>0.5</v>
      </c>
      <c r="I572" s="28">
        <f>G572/H572</f>
        <v>10740</v>
      </c>
      <c r="J572" s="29" t="s">
        <v>9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4"/>
      <c r="B573" s="15"/>
      <c r="C573" s="16"/>
      <c r="D573" s="17"/>
      <c r="E573" s="3"/>
      <c r="F573" s="18"/>
      <c r="G573" s="14"/>
      <c r="H573" s="14"/>
      <c r="I573" s="14"/>
      <c r="J573" s="1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4"/>
      <c r="B574" s="48" t="s">
        <v>319</v>
      </c>
      <c r="C574" s="31">
        <v>0.32</v>
      </c>
      <c r="D574" s="42" t="s">
        <v>9</v>
      </c>
      <c r="E574" s="43">
        <v>15000.0</v>
      </c>
      <c r="F574" s="18">
        <f t="shared" ref="F574:F576" si="58">E574*C574</f>
        <v>4800</v>
      </c>
      <c r="G574" s="14"/>
      <c r="H574" s="14"/>
      <c r="I574" s="14"/>
      <c r="J574" s="14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4"/>
      <c r="B575" s="48" t="s">
        <v>11</v>
      </c>
      <c r="C575" s="31">
        <v>0.18</v>
      </c>
      <c r="D575" s="42" t="s">
        <v>9</v>
      </c>
      <c r="E575" s="43">
        <v>3000.0</v>
      </c>
      <c r="F575" s="18">
        <f t="shared" si="58"/>
        <v>540</v>
      </c>
      <c r="G575" s="14"/>
      <c r="H575" s="14"/>
      <c r="I575" s="14"/>
      <c r="J575" s="14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4"/>
      <c r="B576" s="48" t="s">
        <v>13</v>
      </c>
      <c r="C576" s="31">
        <v>0.003</v>
      </c>
      <c r="D576" s="42" t="s">
        <v>9</v>
      </c>
      <c r="E576" s="43">
        <v>10000.0</v>
      </c>
      <c r="F576" s="18">
        <f t="shared" si="58"/>
        <v>30</v>
      </c>
      <c r="G576" s="14"/>
      <c r="H576" s="14"/>
      <c r="I576" s="14"/>
      <c r="J576" s="14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0"/>
      <c r="B577" s="21"/>
      <c r="C577" s="23"/>
      <c r="D577" s="23"/>
      <c r="E577" s="23"/>
      <c r="F577" s="24"/>
      <c r="G577" s="20"/>
      <c r="H577" s="20"/>
      <c r="I577" s="20"/>
      <c r="J577" s="20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6" t="s">
        <v>320</v>
      </c>
      <c r="B578" s="25" t="s">
        <v>24</v>
      </c>
      <c r="C578" s="16"/>
      <c r="D578" s="17"/>
      <c r="E578" s="17"/>
      <c r="F578" s="18"/>
      <c r="G578" s="26">
        <f>SUM(F580:F585)</f>
        <v>339480</v>
      </c>
      <c r="H578" s="27">
        <v>4.8</v>
      </c>
      <c r="I578" s="28">
        <f>G578/H578</f>
        <v>70725</v>
      </c>
      <c r="J578" s="29" t="s">
        <v>9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4"/>
      <c r="B579" s="15"/>
      <c r="C579" s="16"/>
      <c r="D579" s="17"/>
      <c r="E579" s="17"/>
      <c r="F579" s="18"/>
      <c r="G579" s="14"/>
      <c r="H579" s="14"/>
      <c r="I579" s="14"/>
      <c r="J579" s="1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4"/>
      <c r="B580" s="48" t="s">
        <v>321</v>
      </c>
      <c r="C580" s="31">
        <v>1.2</v>
      </c>
      <c r="D580" s="42" t="s">
        <v>9</v>
      </c>
      <c r="E580" s="43">
        <v>3000.0</v>
      </c>
      <c r="F580" s="18">
        <f t="shared" ref="F580:F585" si="59">E580*C580</f>
        <v>3600</v>
      </c>
      <c r="G580" s="14"/>
      <c r="H580" s="14"/>
      <c r="I580" s="14"/>
      <c r="J580" s="14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4"/>
      <c r="B581" s="48" t="s">
        <v>322</v>
      </c>
      <c r="C581" s="31">
        <v>1.1</v>
      </c>
      <c r="D581" s="42" t="s">
        <v>9</v>
      </c>
      <c r="E581" s="43">
        <v>230000.0</v>
      </c>
      <c r="F581" s="18">
        <f t="shared" si="59"/>
        <v>253000</v>
      </c>
      <c r="G581" s="14"/>
      <c r="H581" s="14"/>
      <c r="I581" s="14"/>
      <c r="J581" s="14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4"/>
      <c r="B582" s="48" t="s">
        <v>323</v>
      </c>
      <c r="C582" s="31">
        <v>2.25</v>
      </c>
      <c r="D582" s="42" t="s">
        <v>9</v>
      </c>
      <c r="E582" s="43">
        <v>10000.0</v>
      </c>
      <c r="F582" s="18">
        <f t="shared" si="59"/>
        <v>22500</v>
      </c>
      <c r="G582" s="14"/>
      <c r="H582" s="14"/>
      <c r="I582" s="14"/>
      <c r="J582" s="14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4"/>
      <c r="B583" s="48" t="s">
        <v>119</v>
      </c>
      <c r="C583" s="31">
        <v>0.1</v>
      </c>
      <c r="D583" s="42" t="s">
        <v>9</v>
      </c>
      <c r="E583" s="43">
        <v>24000.0</v>
      </c>
      <c r="F583" s="18">
        <f t="shared" si="59"/>
        <v>2400</v>
      </c>
      <c r="G583" s="14"/>
      <c r="H583" s="14"/>
      <c r="I583" s="14"/>
      <c r="J583" s="14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4"/>
      <c r="B584" s="48" t="s">
        <v>312</v>
      </c>
      <c r="C584" s="31">
        <v>0.1</v>
      </c>
      <c r="D584" s="42" t="s">
        <v>9</v>
      </c>
      <c r="E584" s="43">
        <v>560000.0</v>
      </c>
      <c r="F584" s="18">
        <f t="shared" si="59"/>
        <v>56000</v>
      </c>
      <c r="G584" s="14"/>
      <c r="H584" s="14"/>
      <c r="I584" s="14"/>
      <c r="J584" s="14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4"/>
      <c r="B585" s="48" t="s">
        <v>324</v>
      </c>
      <c r="C585" s="31">
        <v>0.01</v>
      </c>
      <c r="D585" s="42" t="s">
        <v>9</v>
      </c>
      <c r="E585" s="43">
        <v>198000.0</v>
      </c>
      <c r="F585" s="18">
        <f t="shared" si="59"/>
        <v>1980</v>
      </c>
      <c r="G585" s="14"/>
      <c r="H585" s="14"/>
      <c r="I585" s="14"/>
      <c r="J585" s="14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0"/>
      <c r="B586" s="21"/>
      <c r="C586" s="23"/>
      <c r="D586" s="23"/>
      <c r="E586" s="23"/>
      <c r="F586" s="24"/>
      <c r="G586" s="20"/>
      <c r="H586" s="20"/>
      <c r="I586" s="20"/>
      <c r="J586" s="20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6" t="s">
        <v>325</v>
      </c>
      <c r="B587" s="25" t="s">
        <v>24</v>
      </c>
      <c r="C587" s="16"/>
      <c r="D587" s="17"/>
      <c r="E587" s="17"/>
      <c r="F587" s="18"/>
      <c r="G587" s="26">
        <f>SUM(F589:F594)</f>
        <v>128093.5</v>
      </c>
      <c r="H587" s="27">
        <v>2.0</v>
      </c>
      <c r="I587" s="28">
        <f>G587/H587</f>
        <v>64046.75</v>
      </c>
      <c r="J587" s="29" t="s">
        <v>9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4"/>
      <c r="B588" s="15"/>
      <c r="C588" s="16"/>
      <c r="D588" s="17"/>
      <c r="E588" s="17"/>
      <c r="F588" s="18"/>
      <c r="G588" s="14"/>
      <c r="H588" s="14"/>
      <c r="I588" s="14"/>
      <c r="J588" s="1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4"/>
      <c r="B589" s="48" t="s">
        <v>22</v>
      </c>
      <c r="C589" s="31">
        <v>1.5</v>
      </c>
      <c r="D589" s="42" t="s">
        <v>9</v>
      </c>
      <c r="E589" s="43">
        <v>3000.0</v>
      </c>
      <c r="F589" s="18">
        <f t="shared" ref="F589:F594" si="60">E589*C589</f>
        <v>4500</v>
      </c>
      <c r="G589" s="14"/>
      <c r="H589" s="14"/>
      <c r="I589" s="14"/>
      <c r="J589" s="14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4"/>
      <c r="B590" s="48" t="s">
        <v>13</v>
      </c>
      <c r="C590" s="31">
        <v>0.5</v>
      </c>
      <c r="D590" s="42" t="s">
        <v>9</v>
      </c>
      <c r="E590" s="43">
        <v>10000.0</v>
      </c>
      <c r="F590" s="18">
        <f t="shared" si="60"/>
        <v>5000</v>
      </c>
      <c r="G590" s="14"/>
      <c r="H590" s="14"/>
      <c r="I590" s="14"/>
      <c r="J590" s="14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4"/>
      <c r="B591" s="48" t="s">
        <v>313</v>
      </c>
      <c r="C591" s="31">
        <v>0.05</v>
      </c>
      <c r="D591" s="42" t="s">
        <v>9</v>
      </c>
      <c r="E591" s="43">
        <v>380000.0</v>
      </c>
      <c r="F591" s="18">
        <f t="shared" si="60"/>
        <v>19000</v>
      </c>
      <c r="G591" s="14"/>
      <c r="H591" s="14"/>
      <c r="I591" s="14"/>
      <c r="J591" s="14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4"/>
      <c r="B592" s="48" t="s">
        <v>261</v>
      </c>
      <c r="C592" s="31">
        <v>0.09</v>
      </c>
      <c r="D592" s="42" t="s">
        <v>9</v>
      </c>
      <c r="E592" s="43">
        <f>I596</f>
        <v>412150</v>
      </c>
      <c r="F592" s="18">
        <f t="shared" si="60"/>
        <v>37093.5</v>
      </c>
      <c r="G592" s="14"/>
      <c r="H592" s="14"/>
      <c r="I592" s="14"/>
      <c r="J592" s="14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4"/>
      <c r="B593" s="48" t="s">
        <v>258</v>
      </c>
      <c r="C593" s="31">
        <v>0.04</v>
      </c>
      <c r="D593" s="42" t="s">
        <v>9</v>
      </c>
      <c r="E593" s="43">
        <v>350000.0</v>
      </c>
      <c r="F593" s="18">
        <f t="shared" si="60"/>
        <v>14000</v>
      </c>
      <c r="G593" s="14"/>
      <c r="H593" s="14"/>
      <c r="I593" s="14"/>
      <c r="J593" s="14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4"/>
      <c r="B594" s="48" t="s">
        <v>259</v>
      </c>
      <c r="C594" s="31">
        <v>0.1</v>
      </c>
      <c r="D594" s="42" t="s">
        <v>9</v>
      </c>
      <c r="E594" s="43">
        <v>485000.0</v>
      </c>
      <c r="F594" s="18">
        <f t="shared" si="60"/>
        <v>48500</v>
      </c>
      <c r="G594" s="14"/>
      <c r="H594" s="14"/>
      <c r="I594" s="14"/>
      <c r="J594" s="14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0"/>
      <c r="B595" s="21"/>
      <c r="C595" s="23"/>
      <c r="D595" s="23"/>
      <c r="E595" s="23"/>
      <c r="F595" s="24"/>
      <c r="G595" s="20"/>
      <c r="H595" s="20"/>
      <c r="I595" s="20"/>
      <c r="J595" s="20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6" t="s">
        <v>326</v>
      </c>
      <c r="B596" s="25" t="s">
        <v>24</v>
      </c>
      <c r="C596" s="16"/>
      <c r="D596" s="17"/>
      <c r="E596" s="17"/>
      <c r="F596" s="18"/>
      <c r="G596" s="26">
        <f>SUM(F598:F604)</f>
        <v>41215</v>
      </c>
      <c r="H596" s="27">
        <v>0.1</v>
      </c>
      <c r="I596" s="28">
        <f>G596/H596</f>
        <v>412150</v>
      </c>
      <c r="J596" s="29" t="s">
        <v>9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4"/>
      <c r="B597" s="15"/>
      <c r="C597" s="16"/>
      <c r="D597" s="17"/>
      <c r="E597" s="17"/>
      <c r="F597" s="18"/>
      <c r="G597" s="14"/>
      <c r="H597" s="14"/>
      <c r="I597" s="14"/>
      <c r="J597" s="1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4"/>
      <c r="B598" s="48" t="s">
        <v>242</v>
      </c>
      <c r="C598" s="31">
        <v>0.02</v>
      </c>
      <c r="D598" s="42" t="s">
        <v>9</v>
      </c>
      <c r="E598" s="43">
        <v>720000.0</v>
      </c>
      <c r="F598" s="18">
        <f t="shared" ref="F598:F604" si="61">E598*C598</f>
        <v>14400</v>
      </c>
      <c r="G598" s="14"/>
      <c r="H598" s="14"/>
      <c r="I598" s="14"/>
      <c r="J598" s="14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4"/>
      <c r="B599" s="48" t="s">
        <v>247</v>
      </c>
      <c r="C599" s="31">
        <v>0.015</v>
      </c>
      <c r="D599" s="42" t="s">
        <v>9</v>
      </c>
      <c r="E599" s="43">
        <v>108000.0</v>
      </c>
      <c r="F599" s="18">
        <f t="shared" si="61"/>
        <v>1620</v>
      </c>
      <c r="G599" s="14"/>
      <c r="H599" s="14"/>
      <c r="I599" s="14"/>
      <c r="J599" s="14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4"/>
      <c r="B600" s="48" t="s">
        <v>327</v>
      </c>
      <c r="C600" s="31">
        <v>0.02</v>
      </c>
      <c r="D600" s="42" t="s">
        <v>9</v>
      </c>
      <c r="E600" s="43">
        <v>162000.0</v>
      </c>
      <c r="F600" s="18">
        <f t="shared" si="61"/>
        <v>3240</v>
      </c>
      <c r="G600" s="14"/>
      <c r="H600" s="14"/>
      <c r="I600" s="14"/>
      <c r="J600" s="14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4"/>
      <c r="B601" s="48" t="s">
        <v>241</v>
      </c>
      <c r="C601" s="31">
        <v>0.005</v>
      </c>
      <c r="D601" s="42" t="s">
        <v>9</v>
      </c>
      <c r="E601" s="43">
        <v>564000.0</v>
      </c>
      <c r="F601" s="18">
        <f t="shared" si="61"/>
        <v>2820</v>
      </c>
      <c r="G601" s="14"/>
      <c r="H601" s="14"/>
      <c r="I601" s="14"/>
      <c r="J601" s="14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4"/>
      <c r="B602" s="48" t="s">
        <v>237</v>
      </c>
      <c r="C602" s="31">
        <v>0.015</v>
      </c>
      <c r="D602" s="42" t="s">
        <v>9</v>
      </c>
      <c r="E602" s="43">
        <v>572000.0</v>
      </c>
      <c r="F602" s="18">
        <f t="shared" si="61"/>
        <v>8580</v>
      </c>
      <c r="G602" s="14"/>
      <c r="H602" s="14"/>
      <c r="I602" s="14"/>
      <c r="J602" s="14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4"/>
      <c r="B603" s="48" t="s">
        <v>328</v>
      </c>
      <c r="C603" s="31">
        <v>0.01</v>
      </c>
      <c r="D603" s="42" t="s">
        <v>9</v>
      </c>
      <c r="E603" s="43">
        <v>238000.0</v>
      </c>
      <c r="F603" s="18">
        <f t="shared" si="61"/>
        <v>2380</v>
      </c>
      <c r="G603" s="14"/>
      <c r="H603" s="14"/>
      <c r="I603" s="14"/>
      <c r="J603" s="14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4"/>
      <c r="B604" s="48" t="s">
        <v>250</v>
      </c>
      <c r="C604" s="31">
        <v>0.015</v>
      </c>
      <c r="D604" s="42" t="s">
        <v>9</v>
      </c>
      <c r="E604" s="43">
        <v>545000.0</v>
      </c>
      <c r="F604" s="18">
        <f t="shared" si="61"/>
        <v>8175</v>
      </c>
      <c r="G604" s="14"/>
      <c r="H604" s="14"/>
      <c r="I604" s="14"/>
      <c r="J604" s="14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0"/>
      <c r="B605" s="21"/>
      <c r="C605" s="23"/>
      <c r="D605" s="23"/>
      <c r="E605" s="23"/>
      <c r="F605" s="24"/>
      <c r="G605" s="20"/>
      <c r="H605" s="20"/>
      <c r="I605" s="20"/>
      <c r="J605" s="20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6" t="s">
        <v>329</v>
      </c>
      <c r="B606" s="25" t="s">
        <v>24</v>
      </c>
      <c r="C606" s="16"/>
      <c r="D606" s="17"/>
      <c r="E606" s="17"/>
      <c r="F606" s="18"/>
      <c r="G606" s="26">
        <f>SUM(F608:F610)</f>
        <v>80150</v>
      </c>
      <c r="H606" s="27">
        <v>1.0</v>
      </c>
      <c r="I606" s="28">
        <f>G606/H606</f>
        <v>80150</v>
      </c>
      <c r="J606" s="29" t="s">
        <v>9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4"/>
      <c r="B607" s="15"/>
      <c r="C607" s="16"/>
      <c r="D607" s="17"/>
      <c r="E607" s="17"/>
      <c r="F607" s="18"/>
      <c r="G607" s="14"/>
      <c r="H607" s="14"/>
      <c r="I607" s="14"/>
      <c r="J607" s="1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4"/>
      <c r="B608" s="48" t="s">
        <v>139</v>
      </c>
      <c r="C608" s="31">
        <v>0.4</v>
      </c>
      <c r="D608" s="42" t="s">
        <v>9</v>
      </c>
      <c r="E608" s="43">
        <v>125000.0</v>
      </c>
      <c r="F608" s="18">
        <f t="shared" ref="F608:F610" si="62">E608*C608</f>
        <v>50000</v>
      </c>
      <c r="G608" s="14"/>
      <c r="H608" s="14"/>
      <c r="I608" s="14"/>
      <c r="J608" s="14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4"/>
      <c r="B609" s="48" t="s">
        <v>317</v>
      </c>
      <c r="C609" s="31">
        <v>0.6</v>
      </c>
      <c r="D609" s="42" t="s">
        <v>9</v>
      </c>
      <c r="E609" s="43">
        <v>50000.0</v>
      </c>
      <c r="F609" s="18">
        <f t="shared" si="62"/>
        <v>30000</v>
      </c>
      <c r="G609" s="14"/>
      <c r="H609" s="14"/>
      <c r="I609" s="14"/>
      <c r="J609" s="14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4"/>
      <c r="B610" s="48" t="s">
        <v>330</v>
      </c>
      <c r="C610" s="31">
        <v>0.05</v>
      </c>
      <c r="D610" s="42" t="s">
        <v>9</v>
      </c>
      <c r="E610" s="43">
        <v>3000.0</v>
      </c>
      <c r="F610" s="18">
        <f t="shared" si="62"/>
        <v>150</v>
      </c>
      <c r="G610" s="14"/>
      <c r="H610" s="14"/>
      <c r="I610" s="14"/>
      <c r="J610" s="14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0"/>
      <c r="B611" s="21"/>
      <c r="C611" s="23"/>
      <c r="D611" s="23"/>
      <c r="E611" s="23"/>
      <c r="F611" s="24"/>
      <c r="G611" s="20"/>
      <c r="H611" s="20"/>
      <c r="I611" s="20"/>
      <c r="J611" s="20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6" t="s">
        <v>331</v>
      </c>
      <c r="B612" s="25" t="s">
        <v>24</v>
      </c>
      <c r="C612" s="16"/>
      <c r="D612" s="17"/>
      <c r="E612" s="17"/>
      <c r="F612" s="18"/>
      <c r="G612" s="26">
        <f>SUM(F614:F628)</f>
        <v>70224.5</v>
      </c>
      <c r="H612" s="27">
        <v>6.0</v>
      </c>
      <c r="I612" s="28">
        <f>G612/H612</f>
        <v>11704.08333</v>
      </c>
      <c r="J612" s="29" t="s">
        <v>9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4"/>
      <c r="B613" s="15"/>
      <c r="C613" s="16"/>
      <c r="D613" s="17"/>
      <c r="E613" s="17"/>
      <c r="F613" s="18"/>
      <c r="G613" s="14"/>
      <c r="H613" s="14"/>
      <c r="I613" s="14"/>
      <c r="J613" s="1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4"/>
      <c r="B614" s="48" t="s">
        <v>11</v>
      </c>
      <c r="C614" s="31">
        <v>6.0</v>
      </c>
      <c r="D614" s="42" t="s">
        <v>9</v>
      </c>
      <c r="E614" s="43">
        <v>3000.0</v>
      </c>
      <c r="F614" s="18">
        <f t="shared" ref="F614:F628" si="63">E614*C614</f>
        <v>18000</v>
      </c>
      <c r="G614" s="14"/>
      <c r="H614" s="14"/>
      <c r="I614" s="14"/>
      <c r="J614" s="14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4"/>
      <c r="B615" s="48" t="s">
        <v>13</v>
      </c>
      <c r="C615" s="31">
        <v>0.16</v>
      </c>
      <c r="D615" s="42" t="s">
        <v>9</v>
      </c>
      <c r="E615" s="43">
        <v>10000.0</v>
      </c>
      <c r="F615" s="18">
        <f t="shared" si="63"/>
        <v>1600</v>
      </c>
      <c r="G615" s="14"/>
      <c r="H615" s="14"/>
      <c r="I615" s="14"/>
      <c r="J615" s="14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4"/>
      <c r="B616" s="48" t="s">
        <v>313</v>
      </c>
      <c r="C616" s="31">
        <v>0.02</v>
      </c>
      <c r="D616" s="42" t="s">
        <v>9</v>
      </c>
      <c r="E616" s="43">
        <v>380000.0</v>
      </c>
      <c r="F616" s="18">
        <f t="shared" si="63"/>
        <v>7600</v>
      </c>
      <c r="G616" s="14"/>
      <c r="H616" s="14"/>
      <c r="I616" s="14"/>
      <c r="J616" s="14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4"/>
      <c r="B617" s="48" t="s">
        <v>332</v>
      </c>
      <c r="C617" s="31">
        <v>0.02</v>
      </c>
      <c r="D617" s="42" t="s">
        <v>9</v>
      </c>
      <c r="E617" s="43">
        <v>152000.0</v>
      </c>
      <c r="F617" s="18">
        <f t="shared" si="63"/>
        <v>3040</v>
      </c>
      <c r="G617" s="14"/>
      <c r="H617" s="14"/>
      <c r="I617" s="14"/>
      <c r="J617" s="14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4"/>
      <c r="B618" s="48" t="s">
        <v>22</v>
      </c>
      <c r="C618" s="31">
        <v>0.04</v>
      </c>
      <c r="D618" s="42" t="s">
        <v>9</v>
      </c>
      <c r="E618" s="43">
        <v>24000.0</v>
      </c>
      <c r="F618" s="18">
        <f t="shared" si="63"/>
        <v>960</v>
      </c>
      <c r="G618" s="14"/>
      <c r="H618" s="14"/>
      <c r="I618" s="14"/>
      <c r="J618" s="14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4"/>
      <c r="B619" s="48" t="s">
        <v>284</v>
      </c>
      <c r="C619" s="31">
        <v>0.1</v>
      </c>
      <c r="D619" s="42" t="s">
        <v>9</v>
      </c>
      <c r="E619" s="43">
        <v>35000.0</v>
      </c>
      <c r="F619" s="18">
        <f t="shared" si="63"/>
        <v>3500</v>
      </c>
      <c r="G619" s="14"/>
      <c r="H619" s="14"/>
      <c r="I619" s="14"/>
      <c r="J619" s="14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4"/>
      <c r="B620" s="48" t="s">
        <v>304</v>
      </c>
      <c r="C620" s="31">
        <v>0.06</v>
      </c>
      <c r="D620" s="42" t="s">
        <v>9</v>
      </c>
      <c r="E620" s="43">
        <v>95000.0</v>
      </c>
      <c r="F620" s="18">
        <f t="shared" si="63"/>
        <v>5700</v>
      </c>
      <c r="G620" s="14"/>
      <c r="H620" s="14"/>
      <c r="I620" s="14"/>
      <c r="J620" s="14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4"/>
      <c r="B621" s="48" t="s">
        <v>333</v>
      </c>
      <c r="C621" s="31">
        <v>0.1</v>
      </c>
      <c r="D621" s="42" t="s">
        <v>9</v>
      </c>
      <c r="E621" s="43">
        <v>50000.0</v>
      </c>
      <c r="F621" s="18">
        <f t="shared" si="63"/>
        <v>5000</v>
      </c>
      <c r="G621" s="14"/>
      <c r="H621" s="14"/>
      <c r="I621" s="14"/>
      <c r="J621" s="14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4"/>
      <c r="B622" s="48" t="s">
        <v>302</v>
      </c>
      <c r="C622" s="31">
        <v>0.13</v>
      </c>
      <c r="D622" s="42" t="s">
        <v>9</v>
      </c>
      <c r="E622" s="43">
        <v>30000.0</v>
      </c>
      <c r="F622" s="18">
        <f t="shared" si="63"/>
        <v>3900</v>
      </c>
      <c r="G622" s="14"/>
      <c r="H622" s="14"/>
      <c r="I622" s="14"/>
      <c r="J622" s="14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4"/>
      <c r="B623" s="48" t="s">
        <v>261</v>
      </c>
      <c r="C623" s="31">
        <v>0.03</v>
      </c>
      <c r="D623" s="42" t="s">
        <v>9</v>
      </c>
      <c r="E623" s="43">
        <f>I596</f>
        <v>412150</v>
      </c>
      <c r="F623" s="18">
        <f t="shared" si="63"/>
        <v>12364.5</v>
      </c>
      <c r="G623" s="14"/>
      <c r="H623" s="14"/>
      <c r="I623" s="14"/>
      <c r="J623" s="14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4"/>
      <c r="B624" s="48" t="s">
        <v>87</v>
      </c>
      <c r="C624" s="31">
        <v>0.02</v>
      </c>
      <c r="D624" s="42" t="s">
        <v>9</v>
      </c>
      <c r="E624" s="43">
        <v>60000.0</v>
      </c>
      <c r="F624" s="18">
        <f t="shared" si="63"/>
        <v>1200</v>
      </c>
      <c r="G624" s="14"/>
      <c r="H624" s="14"/>
      <c r="I624" s="14"/>
      <c r="J624" s="14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4"/>
      <c r="B625" s="48" t="s">
        <v>106</v>
      </c>
      <c r="C625" s="31">
        <v>0.03</v>
      </c>
      <c r="D625" s="42" t="s">
        <v>9</v>
      </c>
      <c r="E625" s="43">
        <v>90000.0</v>
      </c>
      <c r="F625" s="18">
        <f t="shared" si="63"/>
        <v>2700</v>
      </c>
      <c r="G625" s="14"/>
      <c r="H625" s="14"/>
      <c r="I625" s="14"/>
      <c r="J625" s="14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4"/>
      <c r="B626" s="48" t="s">
        <v>269</v>
      </c>
      <c r="C626" s="31">
        <v>0.02</v>
      </c>
      <c r="D626" s="42" t="s">
        <v>9</v>
      </c>
      <c r="E626" s="43">
        <v>60000.0</v>
      </c>
      <c r="F626" s="18">
        <f t="shared" si="63"/>
        <v>1200</v>
      </c>
      <c r="G626" s="14"/>
      <c r="H626" s="14"/>
      <c r="I626" s="14"/>
      <c r="J626" s="14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4"/>
      <c r="B627" s="48" t="s">
        <v>237</v>
      </c>
      <c r="C627" s="31">
        <v>0.005</v>
      </c>
      <c r="D627" s="42" t="s">
        <v>9</v>
      </c>
      <c r="E627" s="43">
        <v>572000.0</v>
      </c>
      <c r="F627" s="18">
        <f t="shared" si="63"/>
        <v>2860</v>
      </c>
      <c r="G627" s="14"/>
      <c r="H627" s="14"/>
      <c r="I627" s="14"/>
      <c r="J627" s="14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4"/>
      <c r="B628" s="48" t="s">
        <v>220</v>
      </c>
      <c r="C628" s="31">
        <v>0.01</v>
      </c>
      <c r="D628" s="42" t="s">
        <v>9</v>
      </c>
      <c r="E628" s="43">
        <v>60000.0</v>
      </c>
      <c r="F628" s="18">
        <f t="shared" si="63"/>
        <v>600</v>
      </c>
      <c r="G628" s="14"/>
      <c r="H628" s="14"/>
      <c r="I628" s="14"/>
      <c r="J628" s="14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0"/>
      <c r="B629" s="21"/>
      <c r="C629" s="23"/>
      <c r="D629" s="23"/>
      <c r="E629" s="23"/>
      <c r="F629" s="24"/>
      <c r="G629" s="20"/>
      <c r="H629" s="20"/>
      <c r="I629" s="20"/>
      <c r="J629" s="20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6" t="s">
        <v>334</v>
      </c>
      <c r="B630" s="25" t="s">
        <v>24</v>
      </c>
      <c r="C630" s="16"/>
      <c r="D630" s="17"/>
      <c r="E630" s="17"/>
      <c r="F630" s="18"/>
      <c r="G630" s="26">
        <f>SUM(F632:F637)</f>
        <v>82325</v>
      </c>
      <c r="H630" s="27">
        <v>0.45</v>
      </c>
      <c r="I630" s="28">
        <f>G630/H630</f>
        <v>182944.4444</v>
      </c>
      <c r="J630" s="29" t="s">
        <v>9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4"/>
      <c r="B631" s="15"/>
      <c r="C631" s="16"/>
      <c r="D631" s="17"/>
      <c r="E631" s="17"/>
      <c r="F631" s="18"/>
      <c r="G631" s="14"/>
      <c r="H631" s="14"/>
      <c r="I631" s="14"/>
      <c r="J631" s="1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4"/>
      <c r="B632" s="30" t="s">
        <v>335</v>
      </c>
      <c r="C632" s="17">
        <v>0.3</v>
      </c>
      <c r="D632" s="17" t="s">
        <v>9</v>
      </c>
      <c r="E632" s="18">
        <v>180000.0</v>
      </c>
      <c r="F632" s="18">
        <f t="shared" ref="F632:F637" si="64">E632*C632</f>
        <v>54000</v>
      </c>
      <c r="G632" s="14"/>
      <c r="H632" s="14"/>
      <c r="I632" s="14"/>
      <c r="J632" s="14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4"/>
      <c r="B633" s="30" t="s">
        <v>336</v>
      </c>
      <c r="C633" s="17">
        <v>0.005</v>
      </c>
      <c r="D633" s="17" t="s">
        <v>9</v>
      </c>
      <c r="E633" s="18">
        <v>60000.0</v>
      </c>
      <c r="F633" s="18">
        <f t="shared" si="64"/>
        <v>300</v>
      </c>
      <c r="G633" s="14"/>
      <c r="H633" s="14"/>
      <c r="I633" s="14"/>
      <c r="J633" s="14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4"/>
      <c r="B634" s="30" t="s">
        <v>337</v>
      </c>
      <c r="C634" s="17">
        <v>0.02</v>
      </c>
      <c r="D634" s="17" t="s">
        <v>9</v>
      </c>
      <c r="E634" s="18">
        <v>410000.0</v>
      </c>
      <c r="F634" s="18">
        <f t="shared" si="64"/>
        <v>8200</v>
      </c>
      <c r="G634" s="14"/>
      <c r="H634" s="14"/>
      <c r="I634" s="14"/>
      <c r="J634" s="14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4"/>
      <c r="B635" s="30" t="s">
        <v>338</v>
      </c>
      <c r="C635" s="17">
        <v>0.05</v>
      </c>
      <c r="D635" s="17" t="s">
        <v>9</v>
      </c>
      <c r="E635" s="18">
        <v>90000.0</v>
      </c>
      <c r="F635" s="18">
        <f t="shared" si="64"/>
        <v>4500</v>
      </c>
      <c r="G635" s="14"/>
      <c r="H635" s="14"/>
      <c r="I635" s="14"/>
      <c r="J635" s="14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4"/>
      <c r="B636" s="30" t="s">
        <v>339</v>
      </c>
      <c r="C636" s="17">
        <v>0.06</v>
      </c>
      <c r="D636" s="17" t="s">
        <v>9</v>
      </c>
      <c r="E636" s="18">
        <f>I639</f>
        <v>250000</v>
      </c>
      <c r="F636" s="18">
        <f t="shared" si="64"/>
        <v>15000</v>
      </c>
      <c r="G636" s="14"/>
      <c r="H636" s="14"/>
      <c r="I636" s="14"/>
      <c r="J636" s="14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4"/>
      <c r="B637" s="30" t="s">
        <v>340</v>
      </c>
      <c r="C637" s="17">
        <v>0.005</v>
      </c>
      <c r="D637" s="17" t="s">
        <v>9</v>
      </c>
      <c r="E637" s="18">
        <v>65000.0</v>
      </c>
      <c r="F637" s="18">
        <f t="shared" si="64"/>
        <v>325</v>
      </c>
      <c r="G637" s="14"/>
      <c r="H637" s="14"/>
      <c r="I637" s="14"/>
      <c r="J637" s="14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0"/>
      <c r="B638" s="21"/>
      <c r="C638" s="23"/>
      <c r="D638" s="23"/>
      <c r="E638" s="23"/>
      <c r="F638" s="24"/>
      <c r="G638" s="20"/>
      <c r="H638" s="20"/>
      <c r="I638" s="20"/>
      <c r="J638" s="20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6" t="s">
        <v>341</v>
      </c>
      <c r="B639" s="25" t="s">
        <v>24</v>
      </c>
      <c r="C639" s="16"/>
      <c r="D639" s="17"/>
      <c r="E639" s="17"/>
      <c r="F639" s="18"/>
      <c r="G639" s="26">
        <f>SUM(F641:F642)</f>
        <v>125000</v>
      </c>
      <c r="H639" s="27">
        <v>0.5</v>
      </c>
      <c r="I639" s="28">
        <f>G639/H639</f>
        <v>250000</v>
      </c>
      <c r="J639" s="29" t="s">
        <v>9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4"/>
      <c r="B640" s="15"/>
      <c r="C640" s="16"/>
      <c r="D640" s="17"/>
      <c r="E640" s="17"/>
      <c r="F640" s="18"/>
      <c r="G640" s="14"/>
      <c r="H640" s="14"/>
      <c r="I640" s="14"/>
      <c r="J640" s="1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4"/>
      <c r="B641" s="30" t="s">
        <v>110</v>
      </c>
      <c r="C641" s="17">
        <v>0.5</v>
      </c>
      <c r="D641" s="17" t="s">
        <v>9</v>
      </c>
      <c r="E641" s="18">
        <v>190000.0</v>
      </c>
      <c r="F641" s="18">
        <f t="shared" ref="F641:F642" si="65">E641*C641</f>
        <v>95000</v>
      </c>
      <c r="G641" s="14"/>
      <c r="H641" s="14"/>
      <c r="I641" s="14"/>
      <c r="J641" s="14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4"/>
      <c r="B642" s="30" t="s">
        <v>342</v>
      </c>
      <c r="C642" s="17">
        <v>0.5</v>
      </c>
      <c r="D642" s="17" t="s">
        <v>9</v>
      </c>
      <c r="E642" s="18">
        <v>60000.0</v>
      </c>
      <c r="F642" s="18">
        <f t="shared" si="65"/>
        <v>30000</v>
      </c>
      <c r="G642" s="14"/>
      <c r="H642" s="14"/>
      <c r="I642" s="14"/>
      <c r="J642" s="14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0"/>
      <c r="B643" s="21"/>
      <c r="C643" s="23"/>
      <c r="D643" s="23"/>
      <c r="E643" s="23"/>
      <c r="F643" s="24"/>
      <c r="G643" s="20"/>
      <c r="H643" s="20"/>
      <c r="I643" s="20"/>
      <c r="J643" s="20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6" t="s">
        <v>343</v>
      </c>
      <c r="B644" s="25" t="s">
        <v>24</v>
      </c>
      <c r="C644" s="16"/>
      <c r="D644" s="17"/>
      <c r="E644" s="17"/>
      <c r="F644" s="18"/>
      <c r="G644" s="26">
        <f>SUM(F646:F650)</f>
        <v>119245</v>
      </c>
      <c r="H644" s="27">
        <v>0.45</v>
      </c>
      <c r="I644" s="28">
        <f>G644/H644</f>
        <v>264988.8889</v>
      </c>
      <c r="J644" s="29" t="s">
        <v>9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4"/>
      <c r="B645" s="15"/>
      <c r="C645" s="16"/>
      <c r="D645" s="17"/>
      <c r="E645" s="17"/>
      <c r="F645" s="18"/>
      <c r="G645" s="14"/>
      <c r="H645" s="14"/>
      <c r="I645" s="14"/>
      <c r="J645" s="1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4"/>
      <c r="B646" s="30" t="s">
        <v>344</v>
      </c>
      <c r="C646" s="17">
        <v>0.3</v>
      </c>
      <c r="D646" s="17" t="s">
        <v>9</v>
      </c>
      <c r="E646" s="18">
        <v>350000.0</v>
      </c>
      <c r="F646" s="18">
        <f t="shared" ref="F646:F650" si="66">E646*C646</f>
        <v>105000</v>
      </c>
      <c r="G646" s="14"/>
      <c r="H646" s="14"/>
      <c r="I646" s="14"/>
      <c r="J646" s="14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4"/>
      <c r="B647" s="30" t="s">
        <v>345</v>
      </c>
      <c r="C647" s="17">
        <v>0.02</v>
      </c>
      <c r="D647" s="17" t="s">
        <v>9</v>
      </c>
      <c r="E647" s="18">
        <v>171000.0</v>
      </c>
      <c r="F647" s="18">
        <f t="shared" si="66"/>
        <v>3420</v>
      </c>
      <c r="G647" s="14"/>
      <c r="H647" s="14"/>
      <c r="I647" s="14"/>
      <c r="J647" s="14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4"/>
      <c r="B648" s="30" t="s">
        <v>338</v>
      </c>
      <c r="C648" s="17">
        <v>0.05</v>
      </c>
      <c r="D648" s="17" t="s">
        <v>9</v>
      </c>
      <c r="E648" s="18">
        <v>90000.0</v>
      </c>
      <c r="F648" s="18">
        <f t="shared" si="66"/>
        <v>4500</v>
      </c>
      <c r="G648" s="14"/>
      <c r="H648" s="14"/>
      <c r="I648" s="14"/>
      <c r="J648" s="14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4"/>
      <c r="B649" s="30" t="s">
        <v>53</v>
      </c>
      <c r="C649" s="17">
        <v>0.04</v>
      </c>
      <c r="D649" s="17" t="s">
        <v>9</v>
      </c>
      <c r="E649" s="18">
        <v>150000.0</v>
      </c>
      <c r="F649" s="18">
        <f t="shared" si="66"/>
        <v>6000</v>
      </c>
      <c r="G649" s="14"/>
      <c r="H649" s="14"/>
      <c r="I649" s="14"/>
      <c r="J649" s="14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4"/>
      <c r="B650" s="30" t="s">
        <v>340</v>
      </c>
      <c r="C650" s="17">
        <v>0.005</v>
      </c>
      <c r="D650" s="17" t="s">
        <v>9</v>
      </c>
      <c r="E650" s="18">
        <v>65000.0</v>
      </c>
      <c r="F650" s="18">
        <f t="shared" si="66"/>
        <v>325</v>
      </c>
      <c r="G650" s="14"/>
      <c r="H650" s="14"/>
      <c r="I650" s="14"/>
      <c r="J650" s="14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0"/>
      <c r="B651" s="21"/>
      <c r="C651" s="23"/>
      <c r="D651" s="23"/>
      <c r="E651" s="23"/>
      <c r="F651" s="24"/>
      <c r="G651" s="20"/>
      <c r="H651" s="20"/>
      <c r="I651" s="20"/>
      <c r="J651" s="20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6" t="s">
        <v>346</v>
      </c>
      <c r="B652" s="25" t="s">
        <v>24</v>
      </c>
      <c r="C652" s="16"/>
      <c r="D652" s="17"/>
      <c r="E652" s="17"/>
      <c r="F652" s="18"/>
      <c r="G652" s="26">
        <f>SUM(F654:F655)</f>
        <v>1282500</v>
      </c>
      <c r="H652" s="27">
        <v>0.5</v>
      </c>
      <c r="I652" s="28">
        <f>G652/H652</f>
        <v>2565000</v>
      </c>
      <c r="J652" s="29" t="s">
        <v>9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4"/>
      <c r="B653" s="15"/>
      <c r="C653" s="16"/>
      <c r="D653" s="17"/>
      <c r="E653" s="17"/>
      <c r="F653" s="18"/>
      <c r="G653" s="14"/>
      <c r="H653" s="14"/>
      <c r="I653" s="14"/>
      <c r="J653" s="1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4"/>
      <c r="B654" s="30" t="s">
        <v>110</v>
      </c>
      <c r="C654" s="17">
        <v>0.5</v>
      </c>
      <c r="D654" s="17" t="s">
        <v>9</v>
      </c>
      <c r="E654" s="18">
        <v>190000.0</v>
      </c>
      <c r="F654" s="18">
        <f t="shared" ref="F654:F655" si="67">E654*C654</f>
        <v>95000</v>
      </c>
      <c r="G654" s="14"/>
      <c r="H654" s="14"/>
      <c r="I654" s="14"/>
      <c r="J654" s="14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4"/>
      <c r="B655" s="30" t="s">
        <v>347</v>
      </c>
      <c r="C655" s="17">
        <v>0.5</v>
      </c>
      <c r="D655" s="17" t="s">
        <v>9</v>
      </c>
      <c r="E655" s="18">
        <v>2375000.0</v>
      </c>
      <c r="F655" s="18">
        <f t="shared" si="67"/>
        <v>1187500</v>
      </c>
      <c r="G655" s="14"/>
      <c r="H655" s="14"/>
      <c r="I655" s="14"/>
      <c r="J655" s="14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0"/>
      <c r="B656" s="21"/>
      <c r="C656" s="23"/>
      <c r="D656" s="23"/>
      <c r="E656" s="23"/>
      <c r="F656" s="24"/>
      <c r="G656" s="20"/>
      <c r="H656" s="20"/>
      <c r="I656" s="20"/>
      <c r="J656" s="20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6" t="s">
        <v>348</v>
      </c>
      <c r="B657" s="25" t="s">
        <v>24</v>
      </c>
      <c r="C657" s="16"/>
      <c r="D657" s="17"/>
      <c r="E657" s="17"/>
      <c r="F657" s="18"/>
      <c r="G657" s="26">
        <f>SUM(F659:F664)</f>
        <v>46125</v>
      </c>
      <c r="H657" s="27">
        <v>0.45</v>
      </c>
      <c r="I657" s="28">
        <f>G657/H657</f>
        <v>102500</v>
      </c>
      <c r="J657" s="29" t="s">
        <v>9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4"/>
      <c r="B658" s="15"/>
      <c r="C658" s="16"/>
      <c r="D658" s="17"/>
      <c r="E658" s="17"/>
      <c r="F658" s="18"/>
      <c r="G658" s="14"/>
      <c r="H658" s="14"/>
      <c r="I658" s="14"/>
      <c r="J658" s="1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4"/>
      <c r="B659" s="30" t="s">
        <v>349</v>
      </c>
      <c r="C659" s="17">
        <v>0.3</v>
      </c>
      <c r="D659" s="17" t="s">
        <v>9</v>
      </c>
      <c r="E659" s="18">
        <v>70000.0</v>
      </c>
      <c r="F659" s="18">
        <f t="shared" ref="F659:F664" si="68">E659*C659</f>
        <v>21000</v>
      </c>
      <c r="G659" s="14"/>
      <c r="H659" s="14"/>
      <c r="I659" s="14"/>
      <c r="J659" s="14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4"/>
      <c r="B660" s="30" t="s">
        <v>350</v>
      </c>
      <c r="C660" s="17">
        <v>0.02</v>
      </c>
      <c r="D660" s="17" t="s">
        <v>9</v>
      </c>
      <c r="E660" s="18">
        <v>510000.0</v>
      </c>
      <c r="F660" s="18">
        <f t="shared" si="68"/>
        <v>10200</v>
      </c>
      <c r="G660" s="14"/>
      <c r="H660" s="14"/>
      <c r="I660" s="14"/>
      <c r="J660" s="14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4"/>
      <c r="B661" s="30" t="s">
        <v>338</v>
      </c>
      <c r="C661" s="17">
        <v>0.05</v>
      </c>
      <c r="D661" s="17" t="s">
        <v>9</v>
      </c>
      <c r="E661" s="18">
        <v>90000.0</v>
      </c>
      <c r="F661" s="18">
        <f t="shared" si="68"/>
        <v>4500</v>
      </c>
      <c r="G661" s="14"/>
      <c r="H661" s="14"/>
      <c r="I661" s="14"/>
      <c r="J661" s="14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4"/>
      <c r="B662" s="30" t="s">
        <v>351</v>
      </c>
      <c r="C662" s="17">
        <v>0.01</v>
      </c>
      <c r="D662" s="17" t="s">
        <v>9</v>
      </c>
      <c r="E662" s="18">
        <v>50000.0</v>
      </c>
      <c r="F662" s="18">
        <f t="shared" si="68"/>
        <v>500</v>
      </c>
      <c r="G662" s="14"/>
      <c r="H662" s="14"/>
      <c r="I662" s="14"/>
      <c r="J662" s="14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4"/>
      <c r="B663" s="30" t="s">
        <v>352</v>
      </c>
      <c r="C663" s="17">
        <v>0.04</v>
      </c>
      <c r="D663" s="17" t="s">
        <v>9</v>
      </c>
      <c r="E663" s="18">
        <f>I666</f>
        <v>240000</v>
      </c>
      <c r="F663" s="18">
        <f t="shared" si="68"/>
        <v>9600</v>
      </c>
      <c r="G663" s="14"/>
      <c r="H663" s="14"/>
      <c r="I663" s="14"/>
      <c r="J663" s="14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4"/>
      <c r="B664" s="30" t="s">
        <v>340</v>
      </c>
      <c r="C664" s="17">
        <v>0.005</v>
      </c>
      <c r="D664" s="17" t="s">
        <v>9</v>
      </c>
      <c r="E664" s="18">
        <v>65000.0</v>
      </c>
      <c r="F664" s="18">
        <f t="shared" si="68"/>
        <v>325</v>
      </c>
      <c r="G664" s="14"/>
      <c r="H664" s="14"/>
      <c r="I664" s="14"/>
      <c r="J664" s="14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0"/>
      <c r="B665" s="21"/>
      <c r="C665" s="23"/>
      <c r="D665" s="23"/>
      <c r="E665" s="23"/>
      <c r="F665" s="24"/>
      <c r="G665" s="20"/>
      <c r="H665" s="20"/>
      <c r="I665" s="20"/>
      <c r="J665" s="20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6" t="s">
        <v>353</v>
      </c>
      <c r="B666" s="25" t="s">
        <v>24</v>
      </c>
      <c r="C666" s="16"/>
      <c r="D666" s="17"/>
      <c r="E666" s="17"/>
      <c r="F666" s="18"/>
      <c r="G666" s="26">
        <f>SUM(F668:F669)</f>
        <v>120000</v>
      </c>
      <c r="H666" s="27">
        <v>0.5</v>
      </c>
      <c r="I666" s="28">
        <f>G666/H666</f>
        <v>240000</v>
      </c>
      <c r="J666" s="29" t="s">
        <v>9</v>
      </c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4"/>
      <c r="B667" s="15"/>
      <c r="C667" s="16"/>
      <c r="D667" s="17"/>
      <c r="E667" s="17"/>
      <c r="F667" s="18"/>
      <c r="G667" s="14"/>
      <c r="H667" s="14"/>
      <c r="I667" s="14"/>
      <c r="J667" s="1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4"/>
      <c r="B668" s="30" t="s">
        <v>110</v>
      </c>
      <c r="C668" s="17">
        <v>0.5</v>
      </c>
      <c r="D668" s="17" t="s">
        <v>9</v>
      </c>
      <c r="E668" s="18">
        <v>190000.0</v>
      </c>
      <c r="F668" s="18">
        <f t="shared" ref="F668:F669" si="69">E668*C668</f>
        <v>95000</v>
      </c>
      <c r="G668" s="14"/>
      <c r="H668" s="14"/>
      <c r="I668" s="14"/>
      <c r="J668" s="14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4"/>
      <c r="B669" s="30" t="s">
        <v>354</v>
      </c>
      <c r="C669" s="17">
        <v>0.5</v>
      </c>
      <c r="D669" s="17" t="s">
        <v>9</v>
      </c>
      <c r="E669" s="18">
        <v>50000.0</v>
      </c>
      <c r="F669" s="18">
        <f t="shared" si="69"/>
        <v>25000</v>
      </c>
      <c r="G669" s="14"/>
      <c r="H669" s="14"/>
      <c r="I669" s="14"/>
      <c r="J669" s="14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0"/>
      <c r="B670" s="21"/>
      <c r="C670" s="23"/>
      <c r="D670" s="23"/>
      <c r="E670" s="23"/>
      <c r="F670" s="24"/>
      <c r="G670" s="20"/>
      <c r="H670" s="20"/>
      <c r="I670" s="20"/>
      <c r="J670" s="20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6" t="s">
        <v>355</v>
      </c>
      <c r="B671" s="25" t="s">
        <v>24</v>
      </c>
      <c r="C671" s="16"/>
      <c r="D671" s="17"/>
      <c r="E671" s="17"/>
      <c r="F671" s="18"/>
      <c r="G671" s="26">
        <f>SUM(F673:F679)</f>
        <v>1157983.335</v>
      </c>
      <c r="H671" s="27">
        <v>0.6</v>
      </c>
      <c r="I671" s="28">
        <f>G671/H671</f>
        <v>1929972.225</v>
      </c>
      <c r="J671" s="29" t="s">
        <v>9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4"/>
      <c r="B672" s="15"/>
      <c r="C672" s="16"/>
      <c r="D672" s="17"/>
      <c r="E672" s="17"/>
      <c r="F672" s="18"/>
      <c r="G672" s="14"/>
      <c r="H672" s="14"/>
      <c r="I672" s="14"/>
      <c r="J672" s="1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4"/>
      <c r="B673" s="30" t="s">
        <v>356</v>
      </c>
      <c r="C673" s="17">
        <v>2.0</v>
      </c>
      <c r="D673" s="17" t="s">
        <v>9</v>
      </c>
      <c r="E673" s="18">
        <v>500000.0</v>
      </c>
      <c r="F673" s="18">
        <f t="shared" ref="F673:F679" si="70">E673*C673</f>
        <v>1000000</v>
      </c>
      <c r="G673" s="14"/>
      <c r="H673" s="14"/>
      <c r="I673" s="14"/>
      <c r="J673" s="14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4"/>
      <c r="B674" s="30" t="s">
        <v>82</v>
      </c>
      <c r="C674" s="17">
        <v>0.4</v>
      </c>
      <c r="D674" s="17" t="s">
        <v>9</v>
      </c>
      <c r="E674" s="18">
        <v>320000.0</v>
      </c>
      <c r="F674" s="18">
        <f t="shared" si="70"/>
        <v>128000</v>
      </c>
      <c r="G674" s="14"/>
      <c r="H674" s="14"/>
      <c r="I674" s="14"/>
      <c r="J674" s="14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4"/>
      <c r="B675" s="30" t="s">
        <v>357</v>
      </c>
      <c r="C675" s="17">
        <v>0.05</v>
      </c>
      <c r="D675" s="17" t="s">
        <v>9</v>
      </c>
      <c r="E675" s="18">
        <v>90000.0</v>
      </c>
      <c r="F675" s="18">
        <f t="shared" si="70"/>
        <v>4500</v>
      </c>
      <c r="G675" s="14"/>
      <c r="H675" s="14"/>
      <c r="I675" s="14"/>
      <c r="J675" s="14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4"/>
      <c r="B676" s="30" t="s">
        <v>127</v>
      </c>
      <c r="C676" s="17">
        <v>0.2</v>
      </c>
      <c r="D676" s="17" t="s">
        <v>9</v>
      </c>
      <c r="E676" s="18">
        <v>90000.0</v>
      </c>
      <c r="F676" s="18">
        <f t="shared" si="70"/>
        <v>18000</v>
      </c>
      <c r="G676" s="14"/>
      <c r="H676" s="14"/>
      <c r="I676" s="14"/>
      <c r="J676" s="14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4"/>
      <c r="B677" s="30" t="s">
        <v>358</v>
      </c>
      <c r="C677" s="17">
        <v>0.005</v>
      </c>
      <c r="D677" s="17" t="s">
        <v>9</v>
      </c>
      <c r="E677" s="18">
        <v>1166667.0</v>
      </c>
      <c r="F677" s="18">
        <f t="shared" si="70"/>
        <v>5833.335</v>
      </c>
      <c r="G677" s="14"/>
      <c r="H677" s="14"/>
      <c r="I677" s="14"/>
      <c r="J677" s="14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4"/>
      <c r="B678" s="30" t="s">
        <v>13</v>
      </c>
      <c r="C678" s="17">
        <v>0.005</v>
      </c>
      <c r="D678" s="17" t="s">
        <v>9</v>
      </c>
      <c r="E678" s="18">
        <v>10000.0</v>
      </c>
      <c r="F678" s="18">
        <f t="shared" si="70"/>
        <v>50</v>
      </c>
      <c r="G678" s="14"/>
      <c r="H678" s="14"/>
      <c r="I678" s="14"/>
      <c r="J678" s="14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4"/>
      <c r="B679" s="30" t="s">
        <v>92</v>
      </c>
      <c r="C679" s="17">
        <v>0.005</v>
      </c>
      <c r="D679" s="17" t="s">
        <v>9</v>
      </c>
      <c r="E679" s="18">
        <v>320000.0</v>
      </c>
      <c r="F679" s="18">
        <f t="shared" si="70"/>
        <v>1600</v>
      </c>
      <c r="G679" s="14"/>
      <c r="H679" s="14"/>
      <c r="I679" s="14"/>
      <c r="J679" s="14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0"/>
      <c r="B680" s="21"/>
      <c r="C680" s="23"/>
      <c r="D680" s="23"/>
      <c r="E680" s="23"/>
      <c r="F680" s="24"/>
      <c r="G680" s="20"/>
      <c r="H680" s="20"/>
      <c r="I680" s="20"/>
      <c r="J680" s="20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01" t="s">
        <v>359</v>
      </c>
      <c r="B681" s="25" t="s">
        <v>24</v>
      </c>
      <c r="C681" s="42"/>
      <c r="D681" s="42"/>
      <c r="E681" s="42"/>
      <c r="F681" s="42"/>
      <c r="G681" s="102">
        <f>SUM(F683:F687)</f>
        <v>57555</v>
      </c>
      <c r="H681" s="45">
        <v>1.1</v>
      </c>
      <c r="I681" s="103">
        <f>G681/H681</f>
        <v>52322.72727</v>
      </c>
      <c r="J681" s="47" t="s">
        <v>9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4"/>
      <c r="B682" s="48"/>
      <c r="C682" s="31"/>
      <c r="D682" s="42"/>
      <c r="E682" s="42"/>
      <c r="F682" s="42"/>
      <c r="G682" s="14"/>
      <c r="H682" s="14"/>
      <c r="I682" s="14"/>
      <c r="J682" s="14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4"/>
      <c r="B683" s="104" t="s">
        <v>360</v>
      </c>
      <c r="C683" s="31">
        <v>1.2</v>
      </c>
      <c r="D683" s="42" t="s">
        <v>9</v>
      </c>
      <c r="E683" s="42">
        <v>36000.0</v>
      </c>
      <c r="F683" s="18">
        <f t="shared" ref="F683:F687" si="71">E683*C683</f>
        <v>43200</v>
      </c>
      <c r="G683" s="14"/>
      <c r="H683" s="14"/>
      <c r="I683" s="14"/>
      <c r="J683" s="14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4"/>
      <c r="B684" s="104" t="s">
        <v>361</v>
      </c>
      <c r="C684" s="31">
        <v>0.015</v>
      </c>
      <c r="D684" s="42" t="s">
        <v>9</v>
      </c>
      <c r="E684" s="42">
        <v>220000.0</v>
      </c>
      <c r="F684" s="18">
        <f t="shared" si="71"/>
        <v>3300</v>
      </c>
      <c r="G684" s="14"/>
      <c r="H684" s="14"/>
      <c r="I684" s="14"/>
      <c r="J684" s="14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4"/>
      <c r="B685" s="104" t="s">
        <v>119</v>
      </c>
      <c r="C685" s="31">
        <v>0.015</v>
      </c>
      <c r="D685" s="42" t="s">
        <v>9</v>
      </c>
      <c r="E685" s="42">
        <v>145000.0</v>
      </c>
      <c r="F685" s="18">
        <f t="shared" si="71"/>
        <v>2175</v>
      </c>
      <c r="G685" s="14"/>
      <c r="H685" s="14"/>
      <c r="I685" s="14"/>
      <c r="J685" s="14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4"/>
      <c r="B686" s="104" t="s">
        <v>118</v>
      </c>
      <c r="C686" s="31">
        <v>0.03</v>
      </c>
      <c r="D686" s="42" t="s">
        <v>9</v>
      </c>
      <c r="E686" s="42">
        <v>53000.0</v>
      </c>
      <c r="F686" s="18">
        <f t="shared" si="71"/>
        <v>1590</v>
      </c>
      <c r="G686" s="14"/>
      <c r="H686" s="14"/>
      <c r="I686" s="14"/>
      <c r="J686" s="14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4"/>
      <c r="B687" s="104" t="s">
        <v>362</v>
      </c>
      <c r="C687" s="31">
        <v>0.045</v>
      </c>
      <c r="D687" s="42" t="s">
        <v>9</v>
      </c>
      <c r="E687" s="42">
        <v>162000.0</v>
      </c>
      <c r="F687" s="18">
        <f t="shared" si="71"/>
        <v>7290</v>
      </c>
      <c r="G687" s="14"/>
      <c r="H687" s="14"/>
      <c r="I687" s="14"/>
      <c r="J687" s="14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0"/>
      <c r="B688" s="53"/>
      <c r="C688" s="53"/>
      <c r="D688" s="53"/>
      <c r="E688" s="53"/>
      <c r="F688" s="53"/>
      <c r="G688" s="20"/>
      <c r="H688" s="20"/>
      <c r="I688" s="20"/>
      <c r="J688" s="20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6" t="s">
        <v>363</v>
      </c>
      <c r="B689" s="25" t="s">
        <v>24</v>
      </c>
      <c r="C689" s="16"/>
      <c r="D689" s="17"/>
      <c r="E689" s="17"/>
      <c r="F689" s="18"/>
      <c r="G689" s="26">
        <f>SUM(F691:F702)</f>
        <v>583540</v>
      </c>
      <c r="H689" s="27">
        <v>2.5</v>
      </c>
      <c r="I689" s="28">
        <f>G689/H689</f>
        <v>233416</v>
      </c>
      <c r="J689" s="29" t="s">
        <v>9</v>
      </c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4"/>
      <c r="B690" s="15"/>
      <c r="C690" s="16"/>
      <c r="D690" s="17"/>
      <c r="E690" s="17"/>
      <c r="F690" s="18"/>
      <c r="G690" s="14"/>
      <c r="H690" s="14"/>
      <c r="I690" s="14"/>
      <c r="J690" s="1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4"/>
      <c r="B691" s="30" t="s">
        <v>364</v>
      </c>
      <c r="C691" s="17">
        <v>4.5</v>
      </c>
      <c r="D691" s="17" t="s">
        <v>9</v>
      </c>
      <c r="E691" s="18">
        <v>75000.0</v>
      </c>
      <c r="F691" s="18">
        <f t="shared" ref="F691:F702" si="72">E691*C691</f>
        <v>337500</v>
      </c>
      <c r="G691" s="14"/>
      <c r="H691" s="14"/>
      <c r="I691" s="14"/>
      <c r="J691" s="14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4"/>
      <c r="B692" s="30" t="s">
        <v>218</v>
      </c>
      <c r="C692" s="17">
        <v>0.5</v>
      </c>
      <c r="D692" s="17" t="s">
        <v>9</v>
      </c>
      <c r="E692" s="18">
        <v>65000.0</v>
      </c>
      <c r="F692" s="18">
        <f t="shared" si="72"/>
        <v>32500</v>
      </c>
      <c r="G692" s="14"/>
      <c r="H692" s="14"/>
      <c r="I692" s="14"/>
      <c r="J692" s="14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4"/>
      <c r="B693" s="30" t="s">
        <v>113</v>
      </c>
      <c r="C693" s="17">
        <v>0.5</v>
      </c>
      <c r="D693" s="17" t="s">
        <v>9</v>
      </c>
      <c r="E693" s="18">
        <v>58000.0</v>
      </c>
      <c r="F693" s="18">
        <f t="shared" si="72"/>
        <v>29000</v>
      </c>
      <c r="G693" s="14"/>
      <c r="H693" s="14"/>
      <c r="I693" s="14"/>
      <c r="J693" s="14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4"/>
      <c r="B694" s="30" t="s">
        <v>87</v>
      </c>
      <c r="C694" s="17">
        <v>0.15</v>
      </c>
      <c r="D694" s="17" t="s">
        <v>9</v>
      </c>
      <c r="E694" s="18">
        <v>60000.0</v>
      </c>
      <c r="F694" s="18">
        <f t="shared" si="72"/>
        <v>9000</v>
      </c>
      <c r="G694" s="14"/>
      <c r="H694" s="14"/>
      <c r="I694" s="14"/>
      <c r="J694" s="14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4"/>
      <c r="B695" s="30" t="s">
        <v>206</v>
      </c>
      <c r="C695" s="17">
        <v>0.05</v>
      </c>
      <c r="D695" s="17" t="s">
        <v>9</v>
      </c>
      <c r="E695" s="18">
        <v>78000.0</v>
      </c>
      <c r="F695" s="18">
        <f t="shared" si="72"/>
        <v>3900</v>
      </c>
      <c r="G695" s="14"/>
      <c r="H695" s="14"/>
      <c r="I695" s="14"/>
      <c r="J695" s="14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4"/>
      <c r="B696" s="30" t="s">
        <v>365</v>
      </c>
      <c r="C696" s="17">
        <v>0.5</v>
      </c>
      <c r="D696" s="17" t="s">
        <v>9</v>
      </c>
      <c r="E696" s="18">
        <v>40000.0</v>
      </c>
      <c r="F696" s="18">
        <f t="shared" si="72"/>
        <v>20000</v>
      </c>
      <c r="G696" s="14"/>
      <c r="H696" s="14"/>
      <c r="I696" s="14"/>
      <c r="J696" s="14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4"/>
      <c r="B697" s="30" t="s">
        <v>53</v>
      </c>
      <c r="C697" s="17">
        <v>0.4</v>
      </c>
      <c r="D697" s="17" t="s">
        <v>9</v>
      </c>
      <c r="E697" s="18">
        <v>150000.0</v>
      </c>
      <c r="F697" s="18">
        <f t="shared" si="72"/>
        <v>60000</v>
      </c>
      <c r="G697" s="14"/>
      <c r="H697" s="14"/>
      <c r="I697" s="14"/>
      <c r="J697" s="14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4"/>
      <c r="B698" s="30" t="s">
        <v>366</v>
      </c>
      <c r="C698" s="17">
        <v>0.4</v>
      </c>
      <c r="D698" s="17" t="s">
        <v>9</v>
      </c>
      <c r="E698" s="18">
        <v>100000.0</v>
      </c>
      <c r="F698" s="18">
        <f t="shared" si="72"/>
        <v>40000</v>
      </c>
      <c r="G698" s="14"/>
      <c r="H698" s="14"/>
      <c r="I698" s="14"/>
      <c r="J698" s="14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4"/>
      <c r="B699" s="30" t="s">
        <v>22</v>
      </c>
      <c r="C699" s="17">
        <v>0.06</v>
      </c>
      <c r="D699" s="17" t="s">
        <v>9</v>
      </c>
      <c r="E699" s="18">
        <v>25000.0</v>
      </c>
      <c r="F699" s="18">
        <f t="shared" si="72"/>
        <v>1500</v>
      </c>
      <c r="G699" s="14"/>
      <c r="H699" s="14"/>
      <c r="I699" s="14"/>
      <c r="J699" s="14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4"/>
      <c r="B700" s="30" t="s">
        <v>367</v>
      </c>
      <c r="C700" s="17">
        <v>0.01</v>
      </c>
      <c r="D700" s="17" t="s">
        <v>9</v>
      </c>
      <c r="E700" s="18">
        <v>594000.0</v>
      </c>
      <c r="F700" s="18">
        <f t="shared" si="72"/>
        <v>5940</v>
      </c>
      <c r="G700" s="14"/>
      <c r="H700" s="14"/>
      <c r="I700" s="14"/>
      <c r="J700" s="14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4"/>
      <c r="B701" s="30" t="s">
        <v>107</v>
      </c>
      <c r="C701" s="17">
        <v>0.2</v>
      </c>
      <c r="D701" s="17" t="s">
        <v>9</v>
      </c>
      <c r="E701" s="18">
        <v>220000.0</v>
      </c>
      <c r="F701" s="18">
        <f t="shared" si="72"/>
        <v>44000</v>
      </c>
      <c r="G701" s="14"/>
      <c r="H701" s="14"/>
      <c r="I701" s="14"/>
      <c r="J701" s="14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4"/>
      <c r="B702" s="30" t="s">
        <v>13</v>
      </c>
      <c r="C702" s="17">
        <v>0.02</v>
      </c>
      <c r="D702" s="17" t="s">
        <v>9</v>
      </c>
      <c r="E702" s="18">
        <v>10000.0</v>
      </c>
      <c r="F702" s="18">
        <f t="shared" si="72"/>
        <v>200</v>
      </c>
      <c r="G702" s="14"/>
      <c r="H702" s="14"/>
      <c r="I702" s="14"/>
      <c r="J702" s="14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4"/>
      <c r="B703" s="30"/>
      <c r="C703" s="17"/>
      <c r="D703" s="17"/>
      <c r="E703" s="18"/>
      <c r="F703" s="18"/>
      <c r="G703" s="14"/>
      <c r="H703" s="14"/>
      <c r="I703" s="14"/>
      <c r="J703" s="14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0"/>
      <c r="B704" s="21"/>
      <c r="C704" s="23"/>
      <c r="D704" s="23"/>
      <c r="E704" s="23"/>
      <c r="F704" s="24"/>
      <c r="G704" s="20"/>
      <c r="H704" s="20"/>
      <c r="I704" s="20"/>
      <c r="J704" s="20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6" t="s">
        <v>368</v>
      </c>
      <c r="B705" s="25" t="s">
        <v>24</v>
      </c>
      <c r="C705" s="16"/>
      <c r="D705" s="17"/>
      <c r="E705" s="17"/>
      <c r="F705" s="18"/>
      <c r="G705" s="26" t="str">
        <f>SUM(F707:F713)</f>
        <v>#REF!</v>
      </c>
      <c r="H705" s="27">
        <v>0.6</v>
      </c>
      <c r="I705" s="28" t="str">
        <f>G705/H705</f>
        <v>#REF!</v>
      </c>
      <c r="J705" s="29" t="s">
        <v>9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4"/>
      <c r="B706" s="15"/>
      <c r="C706" s="16"/>
      <c r="D706" s="17"/>
      <c r="E706" s="17"/>
      <c r="F706" s="18"/>
      <c r="G706" s="14"/>
      <c r="H706" s="14"/>
      <c r="I706" s="14"/>
      <c r="J706" s="1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4"/>
      <c r="B707" s="30" t="s">
        <v>369</v>
      </c>
      <c r="C707" s="17">
        <v>1.0</v>
      </c>
      <c r="D707" s="17" t="s">
        <v>9</v>
      </c>
      <c r="E707" s="18">
        <v>17000.0</v>
      </c>
      <c r="F707" s="18">
        <f t="shared" ref="F707:F713" si="73">E707*C707</f>
        <v>17000</v>
      </c>
      <c r="G707" s="14"/>
      <c r="H707" s="14"/>
      <c r="I707" s="14"/>
      <c r="J707" s="14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4"/>
      <c r="B708" s="30" t="s">
        <v>357</v>
      </c>
      <c r="C708" s="17">
        <v>0.05</v>
      </c>
      <c r="D708" s="17" t="s">
        <v>9</v>
      </c>
      <c r="E708" s="18">
        <v>120000.0</v>
      </c>
      <c r="F708" s="18">
        <f t="shared" si="73"/>
        <v>6000</v>
      </c>
      <c r="G708" s="14"/>
      <c r="H708" s="14"/>
      <c r="I708" s="14"/>
      <c r="J708" s="14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4"/>
      <c r="B709" s="30" t="s">
        <v>21</v>
      </c>
      <c r="C709" s="17">
        <v>0.1</v>
      </c>
      <c r="D709" s="17" t="s">
        <v>9</v>
      </c>
      <c r="E709" s="18">
        <v>200000.0</v>
      </c>
      <c r="F709" s="18">
        <f t="shared" si="73"/>
        <v>20000</v>
      </c>
      <c r="G709" s="14"/>
      <c r="H709" s="14"/>
      <c r="I709" s="14"/>
      <c r="J709" s="14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4"/>
      <c r="B710" s="30" t="s">
        <v>370</v>
      </c>
      <c r="C710" s="17">
        <v>0.02</v>
      </c>
      <c r="D710" s="17" t="s">
        <v>9</v>
      </c>
      <c r="E710" s="18" t="str">
        <f>'[1]LOBSTER BLACK GNOCHETTI'!H25</f>
        <v>#REF!</v>
      </c>
      <c r="F710" s="18" t="str">
        <f t="shared" si="73"/>
        <v>#REF!</v>
      </c>
      <c r="G710" s="14"/>
      <c r="H710" s="14"/>
      <c r="I710" s="14"/>
      <c r="J710" s="14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4"/>
      <c r="B711" s="30" t="s">
        <v>13</v>
      </c>
      <c r="C711" s="17">
        <v>0.004</v>
      </c>
      <c r="D711" s="17" t="s">
        <v>9</v>
      </c>
      <c r="E711" s="18">
        <v>10000.0</v>
      </c>
      <c r="F711" s="18">
        <f t="shared" si="73"/>
        <v>40</v>
      </c>
      <c r="G711" s="14"/>
      <c r="H711" s="14"/>
      <c r="I711" s="14"/>
      <c r="J711" s="14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4"/>
      <c r="B712" s="30" t="s">
        <v>92</v>
      </c>
      <c r="C712" s="17">
        <v>0.001</v>
      </c>
      <c r="D712" s="17" t="s">
        <v>9</v>
      </c>
      <c r="E712" s="18">
        <v>500000.0</v>
      </c>
      <c r="F712" s="18">
        <f t="shared" si="73"/>
        <v>500</v>
      </c>
      <c r="G712" s="14"/>
      <c r="H712" s="14"/>
      <c r="I712" s="14"/>
      <c r="J712" s="14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4"/>
      <c r="B713" s="30"/>
      <c r="C713" s="17"/>
      <c r="D713" s="17" t="s">
        <v>9</v>
      </c>
      <c r="E713" s="18"/>
      <c r="F713" s="18">
        <f t="shared" si="73"/>
        <v>0</v>
      </c>
      <c r="G713" s="14"/>
      <c r="H713" s="14"/>
      <c r="I713" s="14"/>
      <c r="J713" s="14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0"/>
      <c r="B714" s="21"/>
      <c r="C714" s="23"/>
      <c r="D714" s="23"/>
      <c r="E714" s="23"/>
      <c r="F714" s="24"/>
      <c r="G714" s="20"/>
      <c r="H714" s="20"/>
      <c r="I714" s="20"/>
      <c r="J714" s="20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6" t="s">
        <v>371</v>
      </c>
      <c r="B715" s="25" t="s">
        <v>24</v>
      </c>
      <c r="C715" s="16"/>
      <c r="D715" s="17"/>
      <c r="E715" s="17"/>
      <c r="F715" s="18"/>
      <c r="G715" s="26">
        <f>SUM(F717:F726)</f>
        <v>219350</v>
      </c>
      <c r="H715" s="27">
        <v>0.6</v>
      </c>
      <c r="I715" s="28">
        <f>G715/H715</f>
        <v>365583.3333</v>
      </c>
      <c r="J715" s="29" t="s">
        <v>9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4"/>
      <c r="B716" s="15"/>
      <c r="C716" s="16"/>
      <c r="D716" s="17"/>
      <c r="E716" s="17"/>
      <c r="F716" s="18"/>
      <c r="G716" s="14"/>
      <c r="H716" s="14"/>
      <c r="I716" s="14"/>
      <c r="J716" s="1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4"/>
      <c r="B717" s="30" t="s">
        <v>372</v>
      </c>
      <c r="C717" s="17">
        <v>0.08</v>
      </c>
      <c r="D717" s="17" t="s">
        <v>9</v>
      </c>
      <c r="E717" s="18">
        <v>920000.0</v>
      </c>
      <c r="F717" s="18">
        <f t="shared" ref="F717:F726" si="74">E717*C717</f>
        <v>73600</v>
      </c>
      <c r="G717" s="14"/>
      <c r="H717" s="14"/>
      <c r="I717" s="14"/>
      <c r="J717" s="14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4"/>
      <c r="B718" s="30" t="s">
        <v>373</v>
      </c>
      <c r="C718" s="17">
        <v>0.5</v>
      </c>
      <c r="D718" s="17" t="s">
        <v>9</v>
      </c>
      <c r="E718" s="18">
        <v>190000.0</v>
      </c>
      <c r="F718" s="18">
        <f t="shared" si="74"/>
        <v>95000</v>
      </c>
      <c r="G718" s="14"/>
      <c r="H718" s="14"/>
      <c r="I718" s="14"/>
      <c r="J718" s="14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4"/>
      <c r="B719" s="30" t="s">
        <v>203</v>
      </c>
      <c r="C719" s="17">
        <v>0.005</v>
      </c>
      <c r="D719" s="17" t="s">
        <v>9</v>
      </c>
      <c r="E719" s="18">
        <v>144000.0</v>
      </c>
      <c r="F719" s="18">
        <f t="shared" si="74"/>
        <v>720</v>
      </c>
      <c r="G719" s="14"/>
      <c r="H719" s="14"/>
      <c r="I719" s="14"/>
      <c r="J719" s="14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4"/>
      <c r="B720" s="30" t="s">
        <v>87</v>
      </c>
      <c r="C720" s="17">
        <v>0.03</v>
      </c>
      <c r="D720" s="17" t="s">
        <v>9</v>
      </c>
      <c r="E720" s="18">
        <v>50000.0</v>
      </c>
      <c r="F720" s="18">
        <f t="shared" si="74"/>
        <v>1500</v>
      </c>
      <c r="G720" s="14"/>
      <c r="H720" s="14"/>
      <c r="I720" s="14"/>
      <c r="J720" s="14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4"/>
      <c r="B721" s="30" t="s">
        <v>374</v>
      </c>
      <c r="C721" s="17">
        <v>0.05</v>
      </c>
      <c r="D721" s="17" t="s">
        <v>9</v>
      </c>
      <c r="E721" s="18">
        <v>720000.0</v>
      </c>
      <c r="F721" s="18">
        <f t="shared" si="74"/>
        <v>36000</v>
      </c>
      <c r="G721" s="14"/>
      <c r="H721" s="14"/>
      <c r="I721" s="14"/>
      <c r="J721" s="14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4"/>
      <c r="B722" s="30" t="s">
        <v>13</v>
      </c>
      <c r="C722" s="17">
        <v>0.01</v>
      </c>
      <c r="D722" s="17" t="s">
        <v>9</v>
      </c>
      <c r="E722" s="18">
        <v>8000.0</v>
      </c>
      <c r="F722" s="18">
        <f t="shared" si="74"/>
        <v>80</v>
      </c>
      <c r="G722" s="14"/>
      <c r="H722" s="14"/>
      <c r="I722" s="14"/>
      <c r="J722" s="14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4"/>
      <c r="B723" s="30" t="s">
        <v>22</v>
      </c>
      <c r="C723" s="17">
        <v>0.02</v>
      </c>
      <c r="D723" s="17" t="s">
        <v>9</v>
      </c>
      <c r="E723" s="18">
        <v>25000.0</v>
      </c>
      <c r="F723" s="18">
        <f t="shared" si="74"/>
        <v>500</v>
      </c>
      <c r="G723" s="14"/>
      <c r="H723" s="14"/>
      <c r="I723" s="14"/>
      <c r="J723" s="14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4"/>
      <c r="B724" s="30" t="s">
        <v>120</v>
      </c>
      <c r="C724" s="17">
        <v>0.05</v>
      </c>
      <c r="D724" s="17" t="s">
        <v>9</v>
      </c>
      <c r="E724" s="18">
        <v>64000.0</v>
      </c>
      <c r="F724" s="18">
        <f t="shared" si="74"/>
        <v>3200</v>
      </c>
      <c r="G724" s="14"/>
      <c r="H724" s="14"/>
      <c r="I724" s="14"/>
      <c r="J724" s="14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4"/>
      <c r="B725" s="30" t="s">
        <v>22</v>
      </c>
      <c r="C725" s="17">
        <v>0.05</v>
      </c>
      <c r="D725" s="17" t="s">
        <v>9</v>
      </c>
      <c r="E725" s="18">
        <v>25000.0</v>
      </c>
      <c r="F725" s="18">
        <f t="shared" si="74"/>
        <v>1250</v>
      </c>
      <c r="G725" s="14"/>
      <c r="H725" s="14"/>
      <c r="I725" s="14"/>
      <c r="J725" s="14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4"/>
      <c r="B726" s="30" t="s">
        <v>53</v>
      </c>
      <c r="C726" s="17">
        <v>0.05</v>
      </c>
      <c r="D726" s="17" t="s">
        <v>9</v>
      </c>
      <c r="E726" s="18">
        <v>150000.0</v>
      </c>
      <c r="F726" s="18">
        <f t="shared" si="74"/>
        <v>7500</v>
      </c>
      <c r="G726" s="14"/>
      <c r="H726" s="14"/>
      <c r="I726" s="14"/>
      <c r="J726" s="14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0"/>
      <c r="B727" s="21"/>
      <c r="C727" s="23"/>
      <c r="D727" s="23"/>
      <c r="E727" s="23"/>
      <c r="F727" s="24"/>
      <c r="G727" s="20"/>
      <c r="H727" s="20"/>
      <c r="I727" s="20"/>
      <c r="J727" s="20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6" t="s">
        <v>375</v>
      </c>
      <c r="B728" s="25" t="s">
        <v>24</v>
      </c>
      <c r="C728" s="16"/>
      <c r="D728" s="17"/>
      <c r="E728" s="17"/>
      <c r="F728" s="18"/>
      <c r="G728" s="26" t="str">
        <f>SUM(F730:F735)</f>
        <v>#ERROR!</v>
      </c>
      <c r="H728" s="27">
        <v>1.0</v>
      </c>
      <c r="I728" s="28" t="str">
        <f>G728/H728</f>
        <v>#ERROR!</v>
      </c>
      <c r="J728" s="29" t="s">
        <v>9</v>
      </c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4"/>
      <c r="B729" s="15"/>
      <c r="C729" s="16"/>
      <c r="D729" s="17"/>
      <c r="E729" s="17"/>
      <c r="F729" s="18"/>
      <c r="G729" s="14"/>
      <c r="H729" s="14"/>
      <c r="I729" s="14"/>
      <c r="J729" s="1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4"/>
      <c r="B730" s="30" t="s">
        <v>376</v>
      </c>
      <c r="C730" s="17">
        <v>0.5</v>
      </c>
      <c r="D730" s="17" t="s">
        <v>9</v>
      </c>
      <c r="E730" s="18">
        <f>I737</f>
        <v>126600</v>
      </c>
      <c r="F730" s="18">
        <f t="shared" ref="F730:F735" si="75">E730*C730</f>
        <v>63300</v>
      </c>
      <c r="G730" s="14"/>
      <c r="H730" s="14"/>
      <c r="I730" s="14"/>
      <c r="J730" s="14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4"/>
      <c r="B731" s="30" t="s">
        <v>107</v>
      </c>
      <c r="C731" s="17">
        <v>0.18</v>
      </c>
      <c r="D731" s="17" t="s">
        <v>9</v>
      </c>
      <c r="E731" s="18">
        <v>220000.0</v>
      </c>
      <c r="F731" s="18">
        <f t="shared" si="75"/>
        <v>39600</v>
      </c>
      <c r="G731" s="14"/>
      <c r="H731" s="14"/>
      <c r="I731" s="14"/>
      <c r="J731" s="14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4"/>
      <c r="B732" s="30" t="s">
        <v>377</v>
      </c>
      <c r="C732" s="17">
        <v>0.075</v>
      </c>
      <c r="D732" s="17" t="s">
        <v>9</v>
      </c>
      <c r="E732" s="18">
        <v>90000.0</v>
      </c>
      <c r="F732" s="18">
        <f t="shared" si="75"/>
        <v>6750</v>
      </c>
      <c r="G732" s="14"/>
      <c r="H732" s="14"/>
      <c r="I732" s="14"/>
      <c r="J732" s="14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4"/>
      <c r="B733" s="30" t="s">
        <v>13</v>
      </c>
      <c r="C733" s="17">
        <v>0.003</v>
      </c>
      <c r="D733" s="17" t="s">
        <v>9</v>
      </c>
      <c r="E733" s="18">
        <v>7000.0</v>
      </c>
      <c r="F733" s="18">
        <f t="shared" si="75"/>
        <v>21</v>
      </c>
      <c r="G733" s="14"/>
      <c r="H733" s="14"/>
      <c r="I733" s="14"/>
      <c r="J733" s="14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4"/>
      <c r="B734" s="30" t="s">
        <v>378</v>
      </c>
      <c r="C734" s="17">
        <v>0.3</v>
      </c>
      <c r="D734" s="17" t="s">
        <v>9</v>
      </c>
      <c r="E734" s="18" t="str">
        <f>[1]SAUCE!I245</f>
        <v>#ERROR!</v>
      </c>
      <c r="F734" s="18" t="str">
        <f t="shared" si="75"/>
        <v>#ERROR!</v>
      </c>
      <c r="G734" s="14"/>
      <c r="H734" s="14"/>
      <c r="I734" s="14"/>
      <c r="J734" s="14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4"/>
      <c r="B735" s="30" t="s">
        <v>379</v>
      </c>
      <c r="C735" s="17">
        <v>0.002</v>
      </c>
      <c r="D735" s="17" t="s">
        <v>9</v>
      </c>
      <c r="E735" s="18">
        <v>1567000.0</v>
      </c>
      <c r="F735" s="18">
        <f t="shared" si="75"/>
        <v>3134</v>
      </c>
      <c r="G735" s="14"/>
      <c r="H735" s="14"/>
      <c r="I735" s="14"/>
      <c r="J735" s="14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0"/>
      <c r="B736" s="21"/>
      <c r="C736" s="23"/>
      <c r="D736" s="23"/>
      <c r="E736" s="23"/>
      <c r="F736" s="24"/>
      <c r="G736" s="20"/>
      <c r="H736" s="20"/>
      <c r="I736" s="20"/>
      <c r="J736" s="20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6" t="s">
        <v>380</v>
      </c>
      <c r="B737" s="25" t="s">
        <v>24</v>
      </c>
      <c r="C737" s="16"/>
      <c r="D737" s="17"/>
      <c r="E737" s="17"/>
      <c r="F737" s="18"/>
      <c r="G737" s="26">
        <f>SUM(F739:F742)</f>
        <v>63300</v>
      </c>
      <c r="H737" s="27">
        <v>0.5</v>
      </c>
      <c r="I737" s="28">
        <f>G737/H737</f>
        <v>126600</v>
      </c>
      <c r="J737" s="29" t="s">
        <v>9</v>
      </c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4"/>
      <c r="B738" s="15"/>
      <c r="C738" s="16"/>
      <c r="D738" s="17"/>
      <c r="E738" s="17"/>
      <c r="F738" s="18"/>
      <c r="G738" s="14"/>
      <c r="H738" s="14"/>
      <c r="I738" s="14"/>
      <c r="J738" s="1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4"/>
      <c r="B739" s="15" t="s">
        <v>381</v>
      </c>
      <c r="C739" s="16">
        <v>1.0</v>
      </c>
      <c r="D739" s="17" t="s">
        <v>9</v>
      </c>
      <c r="E739" s="17">
        <v>50000.0</v>
      </c>
      <c r="F739" s="18">
        <f t="shared" ref="F739:F742" si="76">E739*C739</f>
        <v>50000</v>
      </c>
      <c r="G739" s="14"/>
      <c r="H739" s="14"/>
      <c r="I739" s="14"/>
      <c r="J739" s="1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4"/>
      <c r="B740" s="30" t="s">
        <v>53</v>
      </c>
      <c r="C740" s="17">
        <v>0.03</v>
      </c>
      <c r="D740" s="17" t="s">
        <v>9</v>
      </c>
      <c r="E740" s="18">
        <v>150000.0</v>
      </c>
      <c r="F740" s="18">
        <f t="shared" si="76"/>
        <v>4500</v>
      </c>
      <c r="G740" s="14"/>
      <c r="H740" s="14"/>
      <c r="I740" s="14"/>
      <c r="J740" s="14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4"/>
      <c r="B741" s="30" t="s">
        <v>382</v>
      </c>
      <c r="C741" s="17">
        <v>0.4</v>
      </c>
      <c r="D741" s="17" t="s">
        <v>9</v>
      </c>
      <c r="E741" s="18">
        <v>20000.0</v>
      </c>
      <c r="F741" s="18">
        <f t="shared" si="76"/>
        <v>8000</v>
      </c>
      <c r="G741" s="14"/>
      <c r="H741" s="14"/>
      <c r="I741" s="14"/>
      <c r="J741" s="14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4"/>
      <c r="B742" s="30" t="s">
        <v>219</v>
      </c>
      <c r="C742" s="17">
        <v>0.04</v>
      </c>
      <c r="D742" s="17" t="s">
        <v>9</v>
      </c>
      <c r="E742" s="18">
        <v>20000.0</v>
      </c>
      <c r="F742" s="18">
        <f t="shared" si="76"/>
        <v>800</v>
      </c>
      <c r="G742" s="14"/>
      <c r="H742" s="14"/>
      <c r="I742" s="14"/>
      <c r="J742" s="14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0"/>
      <c r="B743" s="21"/>
      <c r="C743" s="23"/>
      <c r="D743" s="23"/>
      <c r="E743" s="23"/>
      <c r="F743" s="24"/>
      <c r="G743" s="20"/>
      <c r="H743" s="20"/>
      <c r="I743" s="20"/>
      <c r="J743" s="2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6" t="s">
        <v>383</v>
      </c>
      <c r="B744" s="25" t="s">
        <v>24</v>
      </c>
      <c r="C744" s="16"/>
      <c r="D744" s="17"/>
      <c r="E744" s="17"/>
      <c r="F744" s="18"/>
      <c r="G744" s="26">
        <f>SUM(F746:F749)</f>
        <v>148000</v>
      </c>
      <c r="H744" s="27">
        <v>1.0</v>
      </c>
      <c r="I744" s="28">
        <f>G744/H744</f>
        <v>148000</v>
      </c>
      <c r="J744" s="29" t="s">
        <v>9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4"/>
      <c r="B745" s="15"/>
      <c r="C745" s="16"/>
      <c r="D745" s="17"/>
      <c r="E745" s="17"/>
      <c r="F745" s="18"/>
      <c r="G745" s="14"/>
      <c r="H745" s="14"/>
      <c r="I745" s="14"/>
      <c r="J745" s="1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4"/>
      <c r="B746" s="15" t="s">
        <v>384</v>
      </c>
      <c r="C746" s="16">
        <v>1.0</v>
      </c>
      <c r="D746" s="17" t="s">
        <v>9</v>
      </c>
      <c r="E746" s="17">
        <v>100000.0</v>
      </c>
      <c r="F746" s="18">
        <f t="shared" ref="F746:F749" si="77">E746*C746</f>
        <v>100000</v>
      </c>
      <c r="G746" s="14"/>
      <c r="H746" s="14"/>
      <c r="I746" s="14"/>
      <c r="J746" s="1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4"/>
      <c r="B747" s="30" t="s">
        <v>385</v>
      </c>
      <c r="C747" s="17">
        <v>0.03</v>
      </c>
      <c r="D747" s="17" t="s">
        <v>9</v>
      </c>
      <c r="E747" s="18">
        <v>1600000.0</v>
      </c>
      <c r="F747" s="18">
        <f t="shared" si="77"/>
        <v>48000</v>
      </c>
      <c r="G747" s="14"/>
      <c r="H747" s="14"/>
      <c r="I747" s="14"/>
      <c r="J747" s="14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4"/>
      <c r="B748" s="30"/>
      <c r="C748" s="17"/>
      <c r="D748" s="17" t="s">
        <v>9</v>
      </c>
      <c r="E748" s="18">
        <v>20000.0</v>
      </c>
      <c r="F748" s="18">
        <f t="shared" si="77"/>
        <v>0</v>
      </c>
      <c r="G748" s="14"/>
      <c r="H748" s="14"/>
      <c r="I748" s="14"/>
      <c r="J748" s="14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4"/>
      <c r="B749" s="30"/>
      <c r="C749" s="17"/>
      <c r="D749" s="17" t="s">
        <v>9</v>
      </c>
      <c r="E749" s="18">
        <v>20000.0</v>
      </c>
      <c r="F749" s="18">
        <f t="shared" si="77"/>
        <v>0</v>
      </c>
      <c r="G749" s="14"/>
      <c r="H749" s="14"/>
      <c r="I749" s="14"/>
      <c r="J749" s="14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0"/>
      <c r="B750" s="21"/>
      <c r="C750" s="23"/>
      <c r="D750" s="23"/>
      <c r="E750" s="23"/>
      <c r="F750" s="24"/>
      <c r="G750" s="20"/>
      <c r="H750" s="20"/>
      <c r="I750" s="20"/>
      <c r="J750" s="20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6" t="s">
        <v>386</v>
      </c>
      <c r="B751" s="25" t="s">
        <v>24</v>
      </c>
      <c r="C751" s="16"/>
      <c r="D751" s="17"/>
      <c r="E751" s="17"/>
      <c r="F751" s="18"/>
      <c r="G751" s="26">
        <f>SUM(F753:F756)</f>
        <v>165750</v>
      </c>
      <c r="H751" s="27">
        <v>0.9</v>
      </c>
      <c r="I751" s="28">
        <f>G751/H751</f>
        <v>184166.6667</v>
      </c>
      <c r="J751" s="29" t="s">
        <v>9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4"/>
      <c r="B752" s="15"/>
      <c r="C752" s="16"/>
      <c r="D752" s="17"/>
      <c r="E752" s="17"/>
      <c r="F752" s="18"/>
      <c r="G752" s="14"/>
      <c r="H752" s="14"/>
      <c r="I752" s="14"/>
      <c r="J752" s="1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4"/>
      <c r="B753" s="15" t="s">
        <v>387</v>
      </c>
      <c r="C753" s="16">
        <v>1.0</v>
      </c>
      <c r="D753" s="17" t="s">
        <v>9</v>
      </c>
      <c r="E753" s="17">
        <v>104000.0</v>
      </c>
      <c r="F753" s="18">
        <f t="shared" ref="F753:F756" si="78">E753*C753</f>
        <v>104000</v>
      </c>
      <c r="G753" s="14"/>
      <c r="H753" s="14"/>
      <c r="I753" s="14"/>
      <c r="J753" s="1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4"/>
      <c r="B754" s="30" t="s">
        <v>357</v>
      </c>
      <c r="C754" s="17">
        <v>0.25</v>
      </c>
      <c r="D754" s="17" t="s">
        <v>9</v>
      </c>
      <c r="E754" s="18">
        <v>130000.0</v>
      </c>
      <c r="F754" s="18">
        <f t="shared" si="78"/>
        <v>32500</v>
      </c>
      <c r="G754" s="14"/>
      <c r="H754" s="14"/>
      <c r="I754" s="14"/>
      <c r="J754" s="14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4"/>
      <c r="B755" s="30" t="s">
        <v>21</v>
      </c>
      <c r="C755" s="17">
        <v>0.15</v>
      </c>
      <c r="D755" s="17" t="s">
        <v>9</v>
      </c>
      <c r="E755" s="18">
        <v>195000.0</v>
      </c>
      <c r="F755" s="18">
        <f t="shared" si="78"/>
        <v>29250</v>
      </c>
      <c r="G755" s="14"/>
      <c r="H755" s="14"/>
      <c r="I755" s="14"/>
      <c r="J755" s="14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4"/>
      <c r="B756" s="30"/>
      <c r="C756" s="17"/>
      <c r="D756" s="17" t="s">
        <v>9</v>
      </c>
      <c r="E756" s="18">
        <v>20000.0</v>
      </c>
      <c r="F756" s="18">
        <f t="shared" si="78"/>
        <v>0</v>
      </c>
      <c r="G756" s="14"/>
      <c r="H756" s="14"/>
      <c r="I756" s="14"/>
      <c r="J756" s="14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0"/>
      <c r="B757" s="21"/>
      <c r="C757" s="23"/>
      <c r="D757" s="23"/>
      <c r="E757" s="23"/>
      <c r="F757" s="24"/>
      <c r="G757" s="20"/>
      <c r="H757" s="20"/>
      <c r="I757" s="20"/>
      <c r="J757" s="20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6" t="s">
        <v>388</v>
      </c>
      <c r="B758" s="25" t="s">
        <v>24</v>
      </c>
      <c r="C758" s="16"/>
      <c r="D758" s="17"/>
      <c r="E758" s="17"/>
      <c r="F758" s="18"/>
      <c r="G758" s="26">
        <f>SUM(F764:F766)</f>
        <v>507660</v>
      </c>
      <c r="H758" s="27">
        <v>0.8</v>
      </c>
      <c r="I758" s="28">
        <f>G758/H758</f>
        <v>634575</v>
      </c>
      <c r="J758" s="29" t="s">
        <v>9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4"/>
      <c r="B759" s="15"/>
      <c r="C759" s="16"/>
      <c r="D759" s="17"/>
      <c r="E759" s="17"/>
      <c r="F759" s="18"/>
      <c r="G759" s="14"/>
      <c r="H759" s="14"/>
      <c r="I759" s="14"/>
      <c r="J759" s="1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4"/>
      <c r="B760" s="15" t="s">
        <v>389</v>
      </c>
      <c r="C760" s="16">
        <v>0.06</v>
      </c>
      <c r="D760" s="17" t="s">
        <v>9</v>
      </c>
      <c r="E760" s="17">
        <v>55000.0</v>
      </c>
      <c r="F760" s="18">
        <f t="shared" ref="F760:F766" si="79">E760*C760</f>
        <v>3300</v>
      </c>
      <c r="G760" s="14"/>
      <c r="H760" s="14"/>
      <c r="I760" s="14"/>
      <c r="J760" s="1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4"/>
      <c r="B761" s="15" t="s">
        <v>147</v>
      </c>
      <c r="C761" s="16">
        <v>0.24</v>
      </c>
      <c r="D761" s="17" t="s">
        <v>9</v>
      </c>
      <c r="E761" s="17">
        <v>70000.0</v>
      </c>
      <c r="F761" s="18">
        <f t="shared" si="79"/>
        <v>16800</v>
      </c>
      <c r="G761" s="14"/>
      <c r="H761" s="14"/>
      <c r="I761" s="14"/>
      <c r="J761" s="1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4"/>
      <c r="B762" s="15" t="s">
        <v>390</v>
      </c>
      <c r="C762" s="16">
        <v>0.06</v>
      </c>
      <c r="D762" s="17" t="s">
        <v>9</v>
      </c>
      <c r="E762" s="17">
        <v>1050000.0</v>
      </c>
      <c r="F762" s="18">
        <f t="shared" si="79"/>
        <v>63000</v>
      </c>
      <c r="G762" s="14"/>
      <c r="H762" s="14"/>
      <c r="I762" s="14"/>
      <c r="J762" s="1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4"/>
      <c r="B763" s="15" t="s">
        <v>210</v>
      </c>
      <c r="C763" s="16">
        <v>0.03</v>
      </c>
      <c r="D763" s="17" t="s">
        <v>9</v>
      </c>
      <c r="E763" s="17">
        <v>800000.0</v>
      </c>
      <c r="F763" s="18">
        <f t="shared" si="79"/>
        <v>24000</v>
      </c>
      <c r="G763" s="14"/>
      <c r="H763" s="14"/>
      <c r="I763" s="14"/>
      <c r="J763" s="1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4"/>
      <c r="B764" s="15" t="s">
        <v>391</v>
      </c>
      <c r="C764" s="16">
        <v>0.24</v>
      </c>
      <c r="D764" s="17" t="s">
        <v>9</v>
      </c>
      <c r="E764" s="17">
        <v>1900000.0</v>
      </c>
      <c r="F764" s="18">
        <f t="shared" si="79"/>
        <v>456000</v>
      </c>
      <c r="G764" s="14"/>
      <c r="H764" s="14"/>
      <c r="I764" s="14"/>
      <c r="J764" s="1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4"/>
      <c r="B765" s="30" t="s">
        <v>226</v>
      </c>
      <c r="C765" s="17">
        <v>0.24</v>
      </c>
      <c r="D765" s="17" t="s">
        <v>9</v>
      </c>
      <c r="E765" s="18">
        <v>59000.0</v>
      </c>
      <c r="F765" s="18">
        <f t="shared" si="79"/>
        <v>14160</v>
      </c>
      <c r="G765" s="14"/>
      <c r="H765" s="14"/>
      <c r="I765" s="14"/>
      <c r="J765" s="14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4"/>
      <c r="B766" s="30" t="s">
        <v>392</v>
      </c>
      <c r="C766" s="17">
        <v>0.25</v>
      </c>
      <c r="D766" s="17" t="s">
        <v>9</v>
      </c>
      <c r="E766" s="18">
        <v>150000.0</v>
      </c>
      <c r="F766" s="18">
        <f t="shared" si="79"/>
        <v>37500</v>
      </c>
      <c r="G766" s="14"/>
      <c r="H766" s="14"/>
      <c r="I766" s="14"/>
      <c r="J766" s="14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0"/>
      <c r="B767" s="21"/>
      <c r="C767" s="23"/>
      <c r="D767" s="23"/>
      <c r="E767" s="23"/>
      <c r="F767" s="24"/>
      <c r="G767" s="20"/>
      <c r="H767" s="20"/>
      <c r="I767" s="20"/>
      <c r="J767" s="20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6" t="s">
        <v>393</v>
      </c>
      <c r="B768" s="25" t="s">
        <v>24</v>
      </c>
      <c r="C768" s="16"/>
      <c r="D768" s="17"/>
      <c r="E768" s="17"/>
      <c r="F768" s="18"/>
      <c r="G768" s="26">
        <f>SUM(F770:F780)</f>
        <v>259840</v>
      </c>
      <c r="H768" s="27">
        <v>0.5</v>
      </c>
      <c r="I768" s="28">
        <f>G768/H768</f>
        <v>519680</v>
      </c>
      <c r="J768" s="29" t="s">
        <v>9</v>
      </c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4"/>
      <c r="B769" s="15"/>
      <c r="C769" s="16"/>
      <c r="D769" s="17"/>
      <c r="E769" s="17"/>
      <c r="F769" s="18"/>
      <c r="G769" s="14"/>
      <c r="H769" s="14"/>
      <c r="I769" s="14"/>
      <c r="J769" s="1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4"/>
      <c r="B770" s="15" t="s">
        <v>384</v>
      </c>
      <c r="C770" s="16">
        <v>0.2</v>
      </c>
      <c r="D770" s="17" t="s">
        <v>9</v>
      </c>
      <c r="E770" s="17">
        <v>100000.0</v>
      </c>
      <c r="F770" s="18">
        <f t="shared" ref="F770:F780" si="80">E770*C770</f>
        <v>20000</v>
      </c>
      <c r="G770" s="14"/>
      <c r="H770" s="14"/>
      <c r="I770" s="14"/>
      <c r="J770" s="1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4"/>
      <c r="B771" s="15" t="s">
        <v>394</v>
      </c>
      <c r="C771" s="16">
        <v>0.1</v>
      </c>
      <c r="D771" s="17" t="s">
        <v>9</v>
      </c>
      <c r="E771" s="17"/>
      <c r="F771" s="18">
        <f t="shared" si="80"/>
        <v>0</v>
      </c>
      <c r="G771" s="14"/>
      <c r="H771" s="14"/>
      <c r="I771" s="14"/>
      <c r="J771" s="1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4"/>
      <c r="B772" s="15" t="s">
        <v>395</v>
      </c>
      <c r="C772" s="16">
        <v>0.2</v>
      </c>
      <c r="D772" s="17" t="s">
        <v>9</v>
      </c>
      <c r="E772" s="17">
        <v>994000.0</v>
      </c>
      <c r="F772" s="18">
        <f t="shared" si="80"/>
        <v>198800</v>
      </c>
      <c r="G772" s="14"/>
      <c r="H772" s="14"/>
      <c r="I772" s="14"/>
      <c r="J772" s="1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4"/>
      <c r="B773" s="15" t="s">
        <v>396</v>
      </c>
      <c r="C773" s="16">
        <v>0.003</v>
      </c>
      <c r="D773" s="17" t="s">
        <v>9</v>
      </c>
      <c r="E773" s="17">
        <v>700000.0</v>
      </c>
      <c r="F773" s="18">
        <f t="shared" si="80"/>
        <v>2100</v>
      </c>
      <c r="G773" s="14"/>
      <c r="H773" s="14"/>
      <c r="I773" s="14"/>
      <c r="J773" s="1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4"/>
      <c r="B774" s="15" t="s">
        <v>258</v>
      </c>
      <c r="C774" s="16">
        <v>0.003</v>
      </c>
      <c r="D774" s="17" t="s">
        <v>9</v>
      </c>
      <c r="E774" s="17">
        <v>350000.0</v>
      </c>
      <c r="F774" s="18">
        <f t="shared" si="80"/>
        <v>1050</v>
      </c>
      <c r="G774" s="14"/>
      <c r="H774" s="14"/>
      <c r="I774" s="14"/>
      <c r="J774" s="1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4"/>
      <c r="B775" s="15" t="s">
        <v>328</v>
      </c>
      <c r="C775" s="16">
        <v>0.003</v>
      </c>
      <c r="D775" s="17" t="s">
        <v>9</v>
      </c>
      <c r="E775" s="17">
        <v>250000.0</v>
      </c>
      <c r="F775" s="18">
        <f t="shared" si="80"/>
        <v>750</v>
      </c>
      <c r="G775" s="14"/>
      <c r="H775" s="14"/>
      <c r="I775" s="14"/>
      <c r="J775" s="1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4"/>
      <c r="B776" s="30" t="s">
        <v>250</v>
      </c>
      <c r="C776" s="17">
        <v>0.003</v>
      </c>
      <c r="D776" s="17" t="s">
        <v>9</v>
      </c>
      <c r="E776" s="18">
        <v>550000.0</v>
      </c>
      <c r="F776" s="18">
        <f t="shared" si="80"/>
        <v>1650</v>
      </c>
      <c r="G776" s="14"/>
      <c r="H776" s="14"/>
      <c r="I776" s="14"/>
      <c r="J776" s="14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4"/>
      <c r="B777" s="30" t="s">
        <v>53</v>
      </c>
      <c r="C777" s="17">
        <v>0.08</v>
      </c>
      <c r="D777" s="17" t="s">
        <v>9</v>
      </c>
      <c r="E777" s="18">
        <v>180000.0</v>
      </c>
      <c r="F777" s="18">
        <f t="shared" si="80"/>
        <v>14400</v>
      </c>
      <c r="G777" s="14"/>
      <c r="H777" s="14"/>
      <c r="I777" s="14"/>
      <c r="J777" s="14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4"/>
      <c r="B778" s="30" t="s">
        <v>21</v>
      </c>
      <c r="C778" s="17">
        <v>0.05</v>
      </c>
      <c r="D778" s="17" t="s">
        <v>9</v>
      </c>
      <c r="E778" s="18">
        <v>95000.0</v>
      </c>
      <c r="F778" s="18">
        <f t="shared" si="80"/>
        <v>4750</v>
      </c>
      <c r="G778" s="14"/>
      <c r="H778" s="14"/>
      <c r="I778" s="14"/>
      <c r="J778" s="14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4"/>
      <c r="B779" s="30" t="s">
        <v>191</v>
      </c>
      <c r="C779" s="17">
        <v>0.02</v>
      </c>
      <c r="D779" s="17" t="s">
        <v>9</v>
      </c>
      <c r="E779" s="18">
        <v>217000.0</v>
      </c>
      <c r="F779" s="18">
        <f t="shared" si="80"/>
        <v>4340</v>
      </c>
      <c r="G779" s="14"/>
      <c r="H779" s="14"/>
      <c r="I779" s="14"/>
      <c r="J779" s="14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4"/>
      <c r="B780" s="30" t="s">
        <v>193</v>
      </c>
      <c r="C780" s="17">
        <v>0.06</v>
      </c>
      <c r="D780" s="17" t="s">
        <v>9</v>
      </c>
      <c r="E780" s="18">
        <v>200000.0</v>
      </c>
      <c r="F780" s="18">
        <f t="shared" si="80"/>
        <v>12000</v>
      </c>
      <c r="G780" s="14"/>
      <c r="H780" s="14"/>
      <c r="I780" s="14"/>
      <c r="J780" s="14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0"/>
      <c r="B781" s="21"/>
      <c r="C781" s="23"/>
      <c r="D781" s="23"/>
      <c r="E781" s="23"/>
      <c r="F781" s="24"/>
      <c r="G781" s="20"/>
      <c r="H781" s="20"/>
      <c r="I781" s="20"/>
      <c r="J781" s="20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6" t="s">
        <v>397</v>
      </c>
      <c r="B782" s="25" t="s">
        <v>24</v>
      </c>
      <c r="C782" s="16"/>
      <c r="D782" s="17"/>
      <c r="E782" s="17"/>
      <c r="F782" s="18"/>
      <c r="G782" s="26">
        <f>SUM(F784:F785)</f>
        <v>115000</v>
      </c>
      <c r="H782" s="27">
        <v>0.5</v>
      </c>
      <c r="I782" s="28">
        <f>G782/H782</f>
        <v>230000</v>
      </c>
      <c r="J782" s="29" t="s">
        <v>9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4"/>
      <c r="B783" s="15"/>
      <c r="C783" s="16"/>
      <c r="D783" s="17"/>
      <c r="E783" s="17"/>
      <c r="F783" s="18"/>
      <c r="G783" s="14"/>
      <c r="H783" s="14"/>
      <c r="I783" s="14"/>
      <c r="J783" s="1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4"/>
      <c r="B784" s="30" t="s">
        <v>110</v>
      </c>
      <c r="C784" s="17">
        <v>0.5</v>
      </c>
      <c r="D784" s="17" t="s">
        <v>9</v>
      </c>
      <c r="E784" s="18">
        <v>190000.0</v>
      </c>
      <c r="F784" s="18">
        <f t="shared" ref="F784:F785" si="81">E784*C784</f>
        <v>95000</v>
      </c>
      <c r="G784" s="14"/>
      <c r="H784" s="14"/>
      <c r="I784" s="14"/>
      <c r="J784" s="14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4"/>
      <c r="B785" s="30" t="s">
        <v>398</v>
      </c>
      <c r="C785" s="17">
        <v>0.5</v>
      </c>
      <c r="D785" s="17" t="s">
        <v>9</v>
      </c>
      <c r="E785" s="18">
        <v>40000.0</v>
      </c>
      <c r="F785" s="18">
        <f t="shared" si="81"/>
        <v>20000</v>
      </c>
      <c r="G785" s="14"/>
      <c r="H785" s="14"/>
      <c r="I785" s="14"/>
      <c r="J785" s="14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0"/>
      <c r="B786" s="21"/>
      <c r="C786" s="23"/>
      <c r="D786" s="23"/>
      <c r="E786" s="23"/>
      <c r="F786" s="24"/>
      <c r="G786" s="20"/>
      <c r="H786" s="20"/>
      <c r="I786" s="20"/>
      <c r="J786" s="20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55"/>
      <c r="B788" s="56"/>
      <c r="C788" s="57" t="s">
        <v>0</v>
      </c>
      <c r="D788" s="57" t="s">
        <v>1</v>
      </c>
      <c r="E788" s="57" t="s">
        <v>2</v>
      </c>
      <c r="F788" s="58" t="s">
        <v>3</v>
      </c>
      <c r="G788" s="59" t="s">
        <v>4</v>
      </c>
      <c r="H788" s="60" t="s">
        <v>79</v>
      </c>
      <c r="I788" s="61" t="s">
        <v>80</v>
      </c>
      <c r="J788" s="61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ht="15.75" customHeight="1">
      <c r="A789" s="1"/>
      <c r="B789" s="63"/>
      <c r="C789" s="64"/>
      <c r="D789" s="64"/>
      <c r="E789" s="64"/>
      <c r="F789" s="65"/>
      <c r="G789" s="66" t="str">
        <f>SUM(F791:F796)</f>
        <v>#REF!</v>
      </c>
      <c r="H789" s="67">
        <v>0.27</v>
      </c>
      <c r="I789" s="68" t="str">
        <f>(G789/H789)</f>
        <v>#REF!</v>
      </c>
      <c r="J789" s="68" t="str">
        <f>I789*1.05</f>
        <v>#REF!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69"/>
      <c r="C790" s="64"/>
      <c r="D790" s="64"/>
      <c r="E790" s="64"/>
      <c r="F790" s="65"/>
      <c r="G790" s="70"/>
      <c r="H790" s="70"/>
      <c r="I790" s="71"/>
      <c r="J790" s="7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69" t="s">
        <v>399</v>
      </c>
      <c r="C791" s="64">
        <v>0.02</v>
      </c>
      <c r="D791" s="64" t="s">
        <v>9</v>
      </c>
      <c r="E791" s="72">
        <f>'SALSA, COLD SAUCES &amp; CONDIMENTS'!I3</f>
        <v>195580</v>
      </c>
      <c r="F791" s="73">
        <f t="shared" ref="F791:F796" si="82">E791*C791</f>
        <v>3911.6</v>
      </c>
      <c r="G791" s="70"/>
      <c r="H791" s="70"/>
      <c r="I791" s="71"/>
      <c r="J791" s="7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69" t="s">
        <v>400</v>
      </c>
      <c r="C792" s="64">
        <v>0.02</v>
      </c>
      <c r="D792" s="64" t="s">
        <v>9</v>
      </c>
      <c r="E792" s="72">
        <f>'SALSA, COLD SAUCES &amp; CONDIMENTS'!I14</f>
        <v>101965.5914</v>
      </c>
      <c r="F792" s="73">
        <f t="shared" si="82"/>
        <v>2039.311828</v>
      </c>
      <c r="G792" s="70"/>
      <c r="H792" s="70"/>
      <c r="I792" s="71"/>
      <c r="J792" s="7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69" t="s">
        <v>401</v>
      </c>
      <c r="C793" s="64">
        <v>0.02</v>
      </c>
      <c r="D793" s="64" t="s">
        <v>9</v>
      </c>
      <c r="E793" s="72" t="str">
        <f t="shared" ref="E793:E794" si="83">#REF!</f>
        <v>#REF!</v>
      </c>
      <c r="F793" s="73" t="str">
        <f t="shared" si="82"/>
        <v>#REF!</v>
      </c>
      <c r="G793" s="70"/>
      <c r="H793" s="70"/>
      <c r="I793" s="71"/>
      <c r="J793" s="7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105" t="s">
        <v>402</v>
      </c>
      <c r="C794" s="64"/>
      <c r="D794" s="64" t="s">
        <v>9</v>
      </c>
      <c r="E794" s="72" t="str">
        <f t="shared" si="83"/>
        <v>#REF!</v>
      </c>
      <c r="F794" s="73" t="str">
        <f t="shared" si="82"/>
        <v>#REF!</v>
      </c>
      <c r="G794" s="70"/>
      <c r="H794" s="70"/>
      <c r="I794" s="71"/>
      <c r="J794" s="7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105" t="s">
        <v>403</v>
      </c>
      <c r="C795" s="64">
        <v>0.02</v>
      </c>
      <c r="D795" s="64" t="s">
        <v>9</v>
      </c>
      <c r="E795" s="72">
        <f>'SALSA, COLD SAUCES &amp; CONDIMENTS'!I28</f>
        <v>59566.66667</v>
      </c>
      <c r="F795" s="73">
        <f t="shared" si="82"/>
        <v>1191.333333</v>
      </c>
      <c r="G795" s="70"/>
      <c r="H795" s="70"/>
      <c r="I795" s="71"/>
      <c r="J795" s="7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69" t="s">
        <v>404</v>
      </c>
      <c r="C796" s="64"/>
      <c r="D796" s="64" t="s">
        <v>9</v>
      </c>
      <c r="E796" s="72">
        <f>'SALSA, COLD SAUCES &amp; CONDIMENTS'!I55</f>
        <v>277785.7143</v>
      </c>
      <c r="F796" s="73">
        <f t="shared" si="82"/>
        <v>0</v>
      </c>
      <c r="G796" s="70"/>
      <c r="H796" s="70"/>
      <c r="I796" s="71"/>
      <c r="J796" s="7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74"/>
      <c r="C797" s="75"/>
      <c r="D797" s="75"/>
      <c r="E797" s="75"/>
      <c r="F797" s="76"/>
      <c r="G797" s="77"/>
      <c r="H797" s="77"/>
      <c r="I797" s="78"/>
      <c r="J797" s="78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2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2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2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2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2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2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2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2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2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2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2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2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2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2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2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2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2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2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2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2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2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2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2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2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2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2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2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2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2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2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2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2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2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2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2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2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2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2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2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2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2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2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2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2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2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2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2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2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2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2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2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2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2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2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2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2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2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2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2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2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2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2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2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2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2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2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2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2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2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2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2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2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2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2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2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2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2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2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2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2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2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2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2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2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2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2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2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2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2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2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2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2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2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2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2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2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2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2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2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2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2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2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2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2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2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2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2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2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2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2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2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2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2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2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2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2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2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2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2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2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2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2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2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2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2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2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2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2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2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2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2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2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2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2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2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2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2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2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2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2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2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2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2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2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2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2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2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2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2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2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2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2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2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2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2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2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2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2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2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2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2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2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2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2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2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2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2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2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2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2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2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2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2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2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2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2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2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2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2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2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2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2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2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2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2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2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2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2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2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2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2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2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2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2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2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2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2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2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2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/>
    <row r="998" ht="15.75" customHeight="1"/>
    <row r="999" ht="15.75" customHeight="1"/>
    <row r="1000" ht="15.75" customHeight="1"/>
  </sheetData>
  <mergeCells count="409">
    <mergeCell ref="I339:I353"/>
    <mergeCell ref="J339:J353"/>
    <mergeCell ref="H318:H326"/>
    <mergeCell ref="I318:I326"/>
    <mergeCell ref="J318:J326"/>
    <mergeCell ref="H327:H338"/>
    <mergeCell ref="I327:I338"/>
    <mergeCell ref="J327:J338"/>
    <mergeCell ref="H339:H353"/>
    <mergeCell ref="G192:G203"/>
    <mergeCell ref="H192:H203"/>
    <mergeCell ref="I192:I203"/>
    <mergeCell ref="J192:J203"/>
    <mergeCell ref="G204:G213"/>
    <mergeCell ref="I204:I213"/>
    <mergeCell ref="J204:J213"/>
    <mergeCell ref="H204:H213"/>
    <mergeCell ref="H214:H224"/>
    <mergeCell ref="I214:I224"/>
    <mergeCell ref="J214:J224"/>
    <mergeCell ref="H225:H235"/>
    <mergeCell ref="I225:I235"/>
    <mergeCell ref="J225:J235"/>
    <mergeCell ref="I257:I263"/>
    <mergeCell ref="J257:J263"/>
    <mergeCell ref="H242:H249"/>
    <mergeCell ref="I242:I249"/>
    <mergeCell ref="J242:J249"/>
    <mergeCell ref="H250:H256"/>
    <mergeCell ref="I250:I256"/>
    <mergeCell ref="J250:J256"/>
    <mergeCell ref="H257:H263"/>
    <mergeCell ref="I276:I287"/>
    <mergeCell ref="J276:J287"/>
    <mergeCell ref="H264:H268"/>
    <mergeCell ref="I264:I268"/>
    <mergeCell ref="J264:J268"/>
    <mergeCell ref="H269:H275"/>
    <mergeCell ref="I269:I275"/>
    <mergeCell ref="J269:J275"/>
    <mergeCell ref="H276:H287"/>
    <mergeCell ref="H354:H364"/>
    <mergeCell ref="I354:I364"/>
    <mergeCell ref="J354:J364"/>
    <mergeCell ref="I450:I455"/>
    <mergeCell ref="J450:J455"/>
    <mergeCell ref="H424:H435"/>
    <mergeCell ref="I424:I435"/>
    <mergeCell ref="J424:J435"/>
    <mergeCell ref="H436:H449"/>
    <mergeCell ref="I436:I449"/>
    <mergeCell ref="J436:J449"/>
    <mergeCell ref="H450:H455"/>
    <mergeCell ref="I306:I317"/>
    <mergeCell ref="J306:J317"/>
    <mergeCell ref="H288:H299"/>
    <mergeCell ref="I288:I299"/>
    <mergeCell ref="J288:J299"/>
    <mergeCell ref="H300:H305"/>
    <mergeCell ref="I300:I305"/>
    <mergeCell ref="J300:J305"/>
    <mergeCell ref="H306:H317"/>
    <mergeCell ref="I385:I394"/>
    <mergeCell ref="J385:J394"/>
    <mergeCell ref="H365:H378"/>
    <mergeCell ref="I365:I378"/>
    <mergeCell ref="J365:J378"/>
    <mergeCell ref="H379:H384"/>
    <mergeCell ref="I379:I384"/>
    <mergeCell ref="J379:J384"/>
    <mergeCell ref="H385:H394"/>
    <mergeCell ref="I418:I423"/>
    <mergeCell ref="J418:J423"/>
    <mergeCell ref="H395:H405"/>
    <mergeCell ref="I395:I405"/>
    <mergeCell ref="J395:J405"/>
    <mergeCell ref="H406:H417"/>
    <mergeCell ref="I406:I417"/>
    <mergeCell ref="J406:J417"/>
    <mergeCell ref="H418:H423"/>
    <mergeCell ref="H481:H493"/>
    <mergeCell ref="I481:I493"/>
    <mergeCell ref="J481:J493"/>
    <mergeCell ref="I596:I605"/>
    <mergeCell ref="J596:J605"/>
    <mergeCell ref="H578:H586"/>
    <mergeCell ref="I578:I586"/>
    <mergeCell ref="J578:J586"/>
    <mergeCell ref="H587:H595"/>
    <mergeCell ref="I587:I595"/>
    <mergeCell ref="J587:J595"/>
    <mergeCell ref="H596:H605"/>
    <mergeCell ref="I476:I480"/>
    <mergeCell ref="J476:J480"/>
    <mergeCell ref="H456:H467"/>
    <mergeCell ref="I456:I467"/>
    <mergeCell ref="J456:J467"/>
    <mergeCell ref="H468:H475"/>
    <mergeCell ref="I468:I475"/>
    <mergeCell ref="J468:J475"/>
    <mergeCell ref="H476:H480"/>
    <mergeCell ref="I508:I516"/>
    <mergeCell ref="J508:J516"/>
    <mergeCell ref="H494:H503"/>
    <mergeCell ref="I494:I503"/>
    <mergeCell ref="J494:J503"/>
    <mergeCell ref="H504:H507"/>
    <mergeCell ref="I504:I507"/>
    <mergeCell ref="J504:J507"/>
    <mergeCell ref="H508:H516"/>
    <mergeCell ref="I544:I550"/>
    <mergeCell ref="J544:J550"/>
    <mergeCell ref="H517:H529"/>
    <mergeCell ref="I517:I529"/>
    <mergeCell ref="J517:J529"/>
    <mergeCell ref="H530:H543"/>
    <mergeCell ref="I530:I543"/>
    <mergeCell ref="J530:J543"/>
    <mergeCell ref="H544:H550"/>
    <mergeCell ref="H606:H611"/>
    <mergeCell ref="I606:I611"/>
    <mergeCell ref="J606:J611"/>
    <mergeCell ref="G657:G665"/>
    <mergeCell ref="G666:G670"/>
    <mergeCell ref="G596:G605"/>
    <mergeCell ref="G606:G611"/>
    <mergeCell ref="G612:G629"/>
    <mergeCell ref="G630:G638"/>
    <mergeCell ref="G639:G643"/>
    <mergeCell ref="G644:G651"/>
    <mergeCell ref="G652:G656"/>
    <mergeCell ref="G40:G51"/>
    <mergeCell ref="G52:G61"/>
    <mergeCell ref="G62:G69"/>
    <mergeCell ref="G70:G79"/>
    <mergeCell ref="G80:G88"/>
    <mergeCell ref="G89:G101"/>
    <mergeCell ref="G102:G108"/>
    <mergeCell ref="G129:G141"/>
    <mergeCell ref="G142:G153"/>
    <mergeCell ref="G214:G224"/>
    <mergeCell ref="G225:G235"/>
    <mergeCell ref="G236:G241"/>
    <mergeCell ref="G242:G249"/>
    <mergeCell ref="G250:G256"/>
    <mergeCell ref="G257:G263"/>
    <mergeCell ref="G264:G268"/>
    <mergeCell ref="G269:G275"/>
    <mergeCell ref="G276:G287"/>
    <mergeCell ref="G288:G299"/>
    <mergeCell ref="G300:G305"/>
    <mergeCell ref="G306:G317"/>
    <mergeCell ref="G318:G326"/>
    <mergeCell ref="G327:G338"/>
    <mergeCell ref="G339:G353"/>
    <mergeCell ref="G354:G364"/>
    <mergeCell ref="G365:G378"/>
    <mergeCell ref="G379:G384"/>
    <mergeCell ref="G385:G394"/>
    <mergeCell ref="G395:G405"/>
    <mergeCell ref="G406:G417"/>
    <mergeCell ref="G418:G423"/>
    <mergeCell ref="G424:G435"/>
    <mergeCell ref="G436:G449"/>
    <mergeCell ref="G450:G455"/>
    <mergeCell ref="G456:G467"/>
    <mergeCell ref="G468:G475"/>
    <mergeCell ref="G476:G480"/>
    <mergeCell ref="G481:G493"/>
    <mergeCell ref="G494:G503"/>
    <mergeCell ref="G504:G507"/>
    <mergeCell ref="G508:G516"/>
    <mergeCell ref="G517:G529"/>
    <mergeCell ref="G530:G543"/>
    <mergeCell ref="G544:G550"/>
    <mergeCell ref="G551:G564"/>
    <mergeCell ref="G565:G571"/>
    <mergeCell ref="G572:G577"/>
    <mergeCell ref="G578:G586"/>
    <mergeCell ref="G587:G595"/>
    <mergeCell ref="I715:I727"/>
    <mergeCell ref="J715:J727"/>
    <mergeCell ref="G689:G704"/>
    <mergeCell ref="G705:G714"/>
    <mergeCell ref="H705:H714"/>
    <mergeCell ref="I705:I714"/>
    <mergeCell ref="J705:J714"/>
    <mergeCell ref="G715:G727"/>
    <mergeCell ref="H715:H727"/>
    <mergeCell ref="I572:I577"/>
    <mergeCell ref="J572:J577"/>
    <mergeCell ref="H551:H564"/>
    <mergeCell ref="I551:I564"/>
    <mergeCell ref="J551:J564"/>
    <mergeCell ref="H565:H571"/>
    <mergeCell ref="I565:I571"/>
    <mergeCell ref="J565:J571"/>
    <mergeCell ref="H572:H577"/>
    <mergeCell ref="I639:I643"/>
    <mergeCell ref="J639:J643"/>
    <mergeCell ref="H612:H629"/>
    <mergeCell ref="I612:I629"/>
    <mergeCell ref="J612:J629"/>
    <mergeCell ref="H630:H638"/>
    <mergeCell ref="I630:I638"/>
    <mergeCell ref="J630:J638"/>
    <mergeCell ref="H639:H643"/>
    <mergeCell ref="I657:I665"/>
    <mergeCell ref="J657:J665"/>
    <mergeCell ref="H644:H651"/>
    <mergeCell ref="I644:I651"/>
    <mergeCell ref="J644:J651"/>
    <mergeCell ref="H652:H656"/>
    <mergeCell ref="I652:I656"/>
    <mergeCell ref="J652:J656"/>
    <mergeCell ref="H657:H665"/>
    <mergeCell ref="G728:G736"/>
    <mergeCell ref="H728:H736"/>
    <mergeCell ref="I728:I736"/>
    <mergeCell ref="J728:J736"/>
    <mergeCell ref="I109:I117"/>
    <mergeCell ref="J109:J117"/>
    <mergeCell ref="H89:H101"/>
    <mergeCell ref="I89:I101"/>
    <mergeCell ref="J89:J101"/>
    <mergeCell ref="H102:H108"/>
    <mergeCell ref="I102:I108"/>
    <mergeCell ref="J102:J108"/>
    <mergeCell ref="H109:H117"/>
    <mergeCell ref="G109:G117"/>
    <mergeCell ref="G118:G128"/>
    <mergeCell ref="H118:H128"/>
    <mergeCell ref="I118:I128"/>
    <mergeCell ref="J118:J128"/>
    <mergeCell ref="I129:I141"/>
    <mergeCell ref="J129:J141"/>
    <mergeCell ref="H129:H141"/>
    <mergeCell ref="H142:H153"/>
    <mergeCell ref="I142:I153"/>
    <mergeCell ref="J142:J153"/>
    <mergeCell ref="H154:H165"/>
    <mergeCell ref="I154:I165"/>
    <mergeCell ref="J154:J165"/>
    <mergeCell ref="I173:I177"/>
    <mergeCell ref="J173:J177"/>
    <mergeCell ref="G154:G165"/>
    <mergeCell ref="G166:G172"/>
    <mergeCell ref="H166:H172"/>
    <mergeCell ref="I166:I172"/>
    <mergeCell ref="J166:J172"/>
    <mergeCell ref="G173:G177"/>
    <mergeCell ref="H173:H177"/>
    <mergeCell ref="A3:A16"/>
    <mergeCell ref="G3:G16"/>
    <mergeCell ref="H3:H16"/>
    <mergeCell ref="I3:I16"/>
    <mergeCell ref="J3:J16"/>
    <mergeCell ref="G17:G28"/>
    <mergeCell ref="J17:J28"/>
    <mergeCell ref="H17:H28"/>
    <mergeCell ref="I17:I28"/>
    <mergeCell ref="G29:G39"/>
    <mergeCell ref="H29:H39"/>
    <mergeCell ref="I29:I39"/>
    <mergeCell ref="J29:J39"/>
    <mergeCell ref="J40:J51"/>
    <mergeCell ref="H40:H51"/>
    <mergeCell ref="I40:I51"/>
    <mergeCell ref="H52:H61"/>
    <mergeCell ref="I52:I61"/>
    <mergeCell ref="J52:J61"/>
    <mergeCell ref="I62:I69"/>
    <mergeCell ref="J62:J69"/>
    <mergeCell ref="H62:H69"/>
    <mergeCell ref="H70:H79"/>
    <mergeCell ref="I70:I79"/>
    <mergeCell ref="J70:J79"/>
    <mergeCell ref="H80:H88"/>
    <mergeCell ref="I80:I88"/>
    <mergeCell ref="J80:J88"/>
    <mergeCell ref="A166:A172"/>
    <mergeCell ref="A173:A177"/>
    <mergeCell ref="A178:A191"/>
    <mergeCell ref="G178:G191"/>
    <mergeCell ref="H178:H191"/>
    <mergeCell ref="I178:I191"/>
    <mergeCell ref="J178:J191"/>
    <mergeCell ref="A192:A203"/>
    <mergeCell ref="A204:A213"/>
    <mergeCell ref="H236:H241"/>
    <mergeCell ref="I236:I241"/>
    <mergeCell ref="J236:J241"/>
    <mergeCell ref="A551:A564"/>
    <mergeCell ref="A565:A571"/>
    <mergeCell ref="A572:A577"/>
    <mergeCell ref="A578:A586"/>
    <mergeCell ref="A587:A595"/>
    <mergeCell ref="A596:A605"/>
    <mergeCell ref="A606:A611"/>
    <mergeCell ref="A612:A629"/>
    <mergeCell ref="A630:A638"/>
    <mergeCell ref="A639:A643"/>
    <mergeCell ref="A644:A651"/>
    <mergeCell ref="A652:A656"/>
    <mergeCell ref="A657:A665"/>
    <mergeCell ref="A666:A670"/>
    <mergeCell ref="A744:A750"/>
    <mergeCell ref="A751:A757"/>
    <mergeCell ref="A758:A767"/>
    <mergeCell ref="A768:A781"/>
    <mergeCell ref="A782:A786"/>
    <mergeCell ref="A671:A680"/>
    <mergeCell ref="A681:A688"/>
    <mergeCell ref="A689:A704"/>
    <mergeCell ref="A705:A714"/>
    <mergeCell ref="A715:A727"/>
    <mergeCell ref="A728:A736"/>
    <mergeCell ref="A737:A743"/>
    <mergeCell ref="A17:A28"/>
    <mergeCell ref="A29:A39"/>
    <mergeCell ref="A40:A51"/>
    <mergeCell ref="A52:A61"/>
    <mergeCell ref="A62:A69"/>
    <mergeCell ref="A70:A79"/>
    <mergeCell ref="A80:A88"/>
    <mergeCell ref="A89:A101"/>
    <mergeCell ref="A102:A108"/>
    <mergeCell ref="A109:A117"/>
    <mergeCell ref="A118:A128"/>
    <mergeCell ref="A129:A141"/>
    <mergeCell ref="A142:A153"/>
    <mergeCell ref="A154:A165"/>
    <mergeCell ref="A214:A224"/>
    <mergeCell ref="A225:A235"/>
    <mergeCell ref="A236:A241"/>
    <mergeCell ref="A242:A249"/>
    <mergeCell ref="A250:A256"/>
    <mergeCell ref="A257:A263"/>
    <mergeCell ref="A264:A268"/>
    <mergeCell ref="A269:A275"/>
    <mergeCell ref="A276:A287"/>
    <mergeCell ref="A288:A299"/>
    <mergeCell ref="A300:A305"/>
    <mergeCell ref="A306:A317"/>
    <mergeCell ref="A318:A326"/>
    <mergeCell ref="A327:A338"/>
    <mergeCell ref="A339:A353"/>
    <mergeCell ref="A354:A364"/>
    <mergeCell ref="A365:A378"/>
    <mergeCell ref="A379:A384"/>
    <mergeCell ref="A385:A394"/>
    <mergeCell ref="A395:A405"/>
    <mergeCell ref="A406:A417"/>
    <mergeCell ref="A418:A423"/>
    <mergeCell ref="A424:A435"/>
    <mergeCell ref="A436:A449"/>
    <mergeCell ref="A450:A455"/>
    <mergeCell ref="A456:A467"/>
    <mergeCell ref="A468:A475"/>
    <mergeCell ref="A476:A480"/>
    <mergeCell ref="A481:A493"/>
    <mergeCell ref="A494:A503"/>
    <mergeCell ref="A504:A507"/>
    <mergeCell ref="A508:A516"/>
    <mergeCell ref="A517:A529"/>
    <mergeCell ref="A530:A543"/>
    <mergeCell ref="A544:A550"/>
    <mergeCell ref="H666:H670"/>
    <mergeCell ref="I666:I670"/>
    <mergeCell ref="J666:J670"/>
    <mergeCell ref="G671:G680"/>
    <mergeCell ref="H671:H680"/>
    <mergeCell ref="I671:I680"/>
    <mergeCell ref="J671:J680"/>
    <mergeCell ref="G681:G688"/>
    <mergeCell ref="H681:H688"/>
    <mergeCell ref="I681:I688"/>
    <mergeCell ref="J681:J688"/>
    <mergeCell ref="H689:H704"/>
    <mergeCell ref="I689:I704"/>
    <mergeCell ref="J689:J704"/>
    <mergeCell ref="G737:G743"/>
    <mergeCell ref="H737:H743"/>
    <mergeCell ref="I737:I743"/>
    <mergeCell ref="J737:J743"/>
    <mergeCell ref="H744:H750"/>
    <mergeCell ref="I744:I750"/>
    <mergeCell ref="J744:J750"/>
    <mergeCell ref="I758:I767"/>
    <mergeCell ref="J758:J767"/>
    <mergeCell ref="G744:G750"/>
    <mergeCell ref="G751:G757"/>
    <mergeCell ref="H751:H757"/>
    <mergeCell ref="I751:I757"/>
    <mergeCell ref="J751:J757"/>
    <mergeCell ref="G758:G767"/>
    <mergeCell ref="H758:H767"/>
    <mergeCell ref="G782:G786"/>
    <mergeCell ref="G789:G797"/>
    <mergeCell ref="H789:H797"/>
    <mergeCell ref="I789:I797"/>
    <mergeCell ref="J789:J797"/>
    <mergeCell ref="G768:G781"/>
    <mergeCell ref="H768:H781"/>
    <mergeCell ref="I768:I781"/>
    <mergeCell ref="J768:J781"/>
    <mergeCell ref="H782:H786"/>
    <mergeCell ref="I782:I786"/>
    <mergeCell ref="J782:J78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7.11"/>
    <col customWidth="1" min="2" max="2" width="19.0"/>
    <col customWidth="1" min="3" max="3" width="10.33"/>
    <col customWidth="1" min="4" max="4" width="7.67"/>
    <col customWidth="1" min="5" max="5" width="15.44"/>
    <col customWidth="1" min="6" max="6" width="11.78"/>
    <col customWidth="1" min="7" max="7" width="14.67"/>
    <col customWidth="1" min="8" max="8" width="15.44"/>
    <col customWidth="1" min="9" max="9" width="14.11"/>
    <col customWidth="1" min="10" max="26" width="11.0"/>
  </cols>
  <sheetData>
    <row r="1" ht="15.75" customHeight="1">
      <c r="A1" s="1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93</v>
      </c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405</v>
      </c>
      <c r="B3" s="85" t="s">
        <v>24</v>
      </c>
      <c r="C3" s="16"/>
      <c r="D3" s="17"/>
      <c r="E3" s="17"/>
      <c r="F3" s="18"/>
      <c r="G3" s="26">
        <f>SUM(F5:F12)</f>
        <v>777800</v>
      </c>
      <c r="H3" s="27">
        <v>2.8</v>
      </c>
      <c r="I3" s="28">
        <f>G3/H3</f>
        <v>277785.7143</v>
      </c>
      <c r="J3" s="29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15"/>
      <c r="C4" s="16"/>
      <c r="D4" s="17"/>
      <c r="E4" s="17"/>
      <c r="F4" s="18"/>
      <c r="G4" s="14"/>
      <c r="H4" s="14"/>
      <c r="I4" s="14"/>
      <c r="J4" s="1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4"/>
      <c r="B5" s="15" t="s">
        <v>406</v>
      </c>
      <c r="C5" s="16">
        <v>0.8</v>
      </c>
      <c r="D5" s="17" t="s">
        <v>9</v>
      </c>
      <c r="E5" s="18">
        <v>400000.0</v>
      </c>
      <c r="F5" s="18">
        <f t="shared" ref="F5:F12" si="1">E5*C5</f>
        <v>320000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15" t="s">
        <v>120</v>
      </c>
      <c r="C6" s="16">
        <v>1.0</v>
      </c>
      <c r="D6" s="17" t="s">
        <v>9</v>
      </c>
      <c r="E6" s="18">
        <v>64240.0</v>
      </c>
      <c r="F6" s="18">
        <f t="shared" si="1"/>
        <v>64240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15" t="s">
        <v>139</v>
      </c>
      <c r="C7" s="16">
        <v>0.2</v>
      </c>
      <c r="D7" s="17" t="s">
        <v>9</v>
      </c>
      <c r="E7" s="18">
        <v>125000.0</v>
      </c>
      <c r="F7" s="18">
        <f t="shared" si="1"/>
        <v>25000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15" t="s">
        <v>13</v>
      </c>
      <c r="C8" s="16">
        <v>0.02</v>
      </c>
      <c r="D8" s="17" t="s">
        <v>9</v>
      </c>
      <c r="E8" s="18">
        <v>6000.0</v>
      </c>
      <c r="F8" s="18">
        <f t="shared" si="1"/>
        <v>120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15" t="s">
        <v>263</v>
      </c>
      <c r="C9" s="16">
        <v>0.15</v>
      </c>
      <c r="D9" s="17" t="s">
        <v>9</v>
      </c>
      <c r="E9" s="18">
        <v>199000.0</v>
      </c>
      <c r="F9" s="18">
        <f t="shared" si="1"/>
        <v>29850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15" t="s">
        <v>407</v>
      </c>
      <c r="C10" s="16">
        <v>0.6</v>
      </c>
      <c r="D10" s="17" t="s">
        <v>9</v>
      </c>
      <c r="E10" s="18">
        <v>534000.0</v>
      </c>
      <c r="F10" s="18">
        <f t="shared" si="1"/>
        <v>320400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15" t="s">
        <v>408</v>
      </c>
      <c r="C11" s="16">
        <v>0.01</v>
      </c>
      <c r="D11" s="17" t="s">
        <v>9</v>
      </c>
      <c r="E11" s="18">
        <v>179000.0</v>
      </c>
      <c r="F11" s="18">
        <f t="shared" si="1"/>
        <v>1790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15" t="s">
        <v>250</v>
      </c>
      <c r="C12" s="16">
        <v>0.04</v>
      </c>
      <c r="D12" s="17" t="s">
        <v>9</v>
      </c>
      <c r="E12" s="18">
        <v>410000.0</v>
      </c>
      <c r="F12" s="18">
        <f t="shared" si="1"/>
        <v>16400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0"/>
      <c r="B13" s="21"/>
      <c r="C13" s="23"/>
      <c r="D13" s="23"/>
      <c r="E13" s="23"/>
      <c r="F13" s="24"/>
      <c r="G13" s="20"/>
      <c r="H13" s="20"/>
      <c r="I13" s="20"/>
      <c r="J13" s="2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6" t="s">
        <v>409</v>
      </c>
      <c r="B14" s="85" t="s">
        <v>24</v>
      </c>
      <c r="C14" s="16"/>
      <c r="D14" s="17"/>
      <c r="E14" s="18"/>
      <c r="F14" s="18"/>
      <c r="G14" s="26">
        <f>SUM(F16:F21)</f>
        <v>184506</v>
      </c>
      <c r="H14" s="27">
        <v>1.0</v>
      </c>
      <c r="I14" s="28">
        <f>G14/H14</f>
        <v>184506</v>
      </c>
      <c r="J14" s="29" t="s">
        <v>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15"/>
      <c r="C15" s="16"/>
      <c r="D15" s="17"/>
      <c r="E15" s="18"/>
      <c r="F15" s="18"/>
      <c r="G15" s="14"/>
      <c r="H15" s="14"/>
      <c r="I15" s="14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4"/>
      <c r="B16" s="15" t="s">
        <v>123</v>
      </c>
      <c r="C16" s="16">
        <v>1.0</v>
      </c>
      <c r="D16" s="17" t="s">
        <v>9</v>
      </c>
      <c r="E16" s="34">
        <v>100000.0</v>
      </c>
      <c r="F16" s="18">
        <f t="shared" ref="F16:F21" si="2">E16*C16</f>
        <v>100000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15" t="s">
        <v>13</v>
      </c>
      <c r="C17" s="16">
        <v>0.15</v>
      </c>
      <c r="D17" s="17" t="s">
        <v>9</v>
      </c>
      <c r="E17" s="18">
        <v>7000.0</v>
      </c>
      <c r="F17" s="18">
        <f t="shared" si="2"/>
        <v>1050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15" t="s">
        <v>193</v>
      </c>
      <c r="C18" s="16">
        <v>0.4</v>
      </c>
      <c r="D18" s="17" t="s">
        <v>9</v>
      </c>
      <c r="E18" s="18">
        <v>200000.0</v>
      </c>
      <c r="F18" s="18">
        <f t="shared" si="2"/>
        <v>80000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15" t="s">
        <v>292</v>
      </c>
      <c r="C19" s="16">
        <v>0.002</v>
      </c>
      <c r="D19" s="17" t="s">
        <v>9</v>
      </c>
      <c r="E19" s="18">
        <v>278000.0</v>
      </c>
      <c r="F19" s="18">
        <f t="shared" si="2"/>
        <v>556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15" t="s">
        <v>237</v>
      </c>
      <c r="C20" s="16">
        <v>0.005</v>
      </c>
      <c r="D20" s="17" t="s">
        <v>9</v>
      </c>
      <c r="E20" s="34">
        <v>285000.0</v>
      </c>
      <c r="F20" s="18">
        <f t="shared" si="2"/>
        <v>1425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5" t="s">
        <v>141</v>
      </c>
      <c r="C21" s="16">
        <v>0.005</v>
      </c>
      <c r="D21" s="17" t="s">
        <v>9</v>
      </c>
      <c r="E21" s="18">
        <v>295000.0</v>
      </c>
      <c r="F21" s="18">
        <f t="shared" si="2"/>
        <v>1475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0"/>
      <c r="B22" s="21"/>
      <c r="C22" s="23"/>
      <c r="D22" s="23"/>
      <c r="E22" s="24"/>
      <c r="F22" s="24"/>
      <c r="G22" s="20"/>
      <c r="H22" s="20"/>
      <c r="I22" s="20"/>
      <c r="J22" s="2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6" t="s">
        <v>410</v>
      </c>
      <c r="B23" s="7" t="s">
        <v>24</v>
      </c>
      <c r="C23" s="8"/>
      <c r="D23" s="8"/>
      <c r="E23" s="8"/>
      <c r="F23" s="8"/>
      <c r="G23" s="10" t="str">
        <f>SUM(F25:F29)</f>
        <v>#REF!</v>
      </c>
      <c r="H23" s="11">
        <v>1.2</v>
      </c>
      <c r="I23" s="40" t="str">
        <f>G23/H23</f>
        <v>#REF!</v>
      </c>
      <c r="J23" s="13" t="s">
        <v>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15"/>
      <c r="C24" s="17"/>
      <c r="D24" s="17"/>
      <c r="E24" s="17"/>
      <c r="F24" s="17"/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30" t="s">
        <v>411</v>
      </c>
      <c r="C25" s="17">
        <v>0.36</v>
      </c>
      <c r="D25" s="17" t="s">
        <v>9</v>
      </c>
      <c r="E25" s="18" t="str">
        <f>'[1]STOCK &amp; JUS'!I895</f>
        <v>#REF!</v>
      </c>
      <c r="F25" s="18" t="str">
        <f t="shared" ref="F25:F29" si="3">E25*C25</f>
        <v>#REF!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30" t="s">
        <v>158</v>
      </c>
      <c r="C26" s="17">
        <v>0.7</v>
      </c>
      <c r="D26" s="17" t="s">
        <v>9</v>
      </c>
      <c r="E26" s="18">
        <v>55000.0</v>
      </c>
      <c r="F26" s="18">
        <f t="shared" si="3"/>
        <v>38500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4"/>
      <c r="B27" s="30" t="s">
        <v>22</v>
      </c>
      <c r="C27" s="17">
        <v>0.16</v>
      </c>
      <c r="D27" s="17" t="s">
        <v>9</v>
      </c>
      <c r="E27" s="18">
        <v>22000.0</v>
      </c>
      <c r="F27" s="18">
        <f t="shared" si="3"/>
        <v>3520</v>
      </c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4"/>
      <c r="B28" s="30" t="s">
        <v>118</v>
      </c>
      <c r="C28" s="17">
        <v>0.06</v>
      </c>
      <c r="D28" s="17" t="s">
        <v>9</v>
      </c>
      <c r="E28" s="18">
        <v>140000.0</v>
      </c>
      <c r="F28" s="18">
        <f t="shared" si="3"/>
        <v>8400</v>
      </c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30" t="s">
        <v>13</v>
      </c>
      <c r="C29" s="17">
        <v>0.01</v>
      </c>
      <c r="D29" s="17" t="s">
        <v>9</v>
      </c>
      <c r="E29" s="18">
        <v>7000.0</v>
      </c>
      <c r="F29" s="18">
        <f t="shared" si="3"/>
        <v>70</v>
      </c>
      <c r="G29" s="14"/>
      <c r="H29" s="14"/>
      <c r="I29" s="14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0"/>
      <c r="B30" s="21"/>
      <c r="C30" s="23"/>
      <c r="D30" s="23"/>
      <c r="E30" s="23"/>
      <c r="F30" s="23"/>
      <c r="G30" s="20"/>
      <c r="H30" s="20"/>
      <c r="I30" s="20"/>
      <c r="J30" s="2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0" customHeight="1">
      <c r="A31" s="6" t="s">
        <v>412</v>
      </c>
      <c r="B31" s="7" t="s">
        <v>24</v>
      </c>
      <c r="C31" s="8"/>
      <c r="D31" s="8"/>
      <c r="E31" s="9"/>
      <c r="F31" s="9"/>
      <c r="G31" s="10">
        <f>SUM(F33:F40)</f>
        <v>956338</v>
      </c>
      <c r="H31" s="11">
        <v>0.8</v>
      </c>
      <c r="I31" s="40">
        <f>G31/H31</f>
        <v>1195422.5</v>
      </c>
      <c r="J31" s="13" t="s">
        <v>9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4"/>
      <c r="B32" s="15"/>
      <c r="C32" s="17"/>
      <c r="D32" s="17"/>
      <c r="E32" s="18"/>
      <c r="F32" s="18"/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4"/>
      <c r="B33" s="2" t="s">
        <v>413</v>
      </c>
      <c r="C33" s="17">
        <v>1.0</v>
      </c>
      <c r="D33" s="17" t="s">
        <v>9</v>
      </c>
      <c r="E33" s="18">
        <v>864000.0</v>
      </c>
      <c r="F33" s="18">
        <f t="shared" ref="F33:F40" si="4">E33*C33</f>
        <v>864000</v>
      </c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2" t="s">
        <v>152</v>
      </c>
      <c r="C34" s="17">
        <v>0.16</v>
      </c>
      <c r="D34" s="17" t="s">
        <v>9</v>
      </c>
      <c r="E34" s="18">
        <v>69000.0</v>
      </c>
      <c r="F34" s="18">
        <f t="shared" si="4"/>
        <v>11040</v>
      </c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2" t="s">
        <v>239</v>
      </c>
      <c r="C35" s="17">
        <v>0.005</v>
      </c>
      <c r="D35" s="17" t="s">
        <v>9</v>
      </c>
      <c r="E35" s="18">
        <v>278000.0</v>
      </c>
      <c r="F35" s="18">
        <f t="shared" si="4"/>
        <v>1390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2" t="s">
        <v>414</v>
      </c>
      <c r="C36" s="17">
        <v>0.003</v>
      </c>
      <c r="D36" s="17" t="s">
        <v>9</v>
      </c>
      <c r="E36" s="18">
        <v>564000.0</v>
      </c>
      <c r="F36" s="18">
        <f t="shared" si="4"/>
        <v>1692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2" t="s">
        <v>415</v>
      </c>
      <c r="C37" s="17">
        <v>0.007</v>
      </c>
      <c r="D37" s="17" t="s">
        <v>9</v>
      </c>
      <c r="E37" s="18">
        <v>284000.0</v>
      </c>
      <c r="F37" s="18">
        <f t="shared" si="4"/>
        <v>1988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2" t="s">
        <v>416</v>
      </c>
      <c r="C38" s="17">
        <v>0.004</v>
      </c>
      <c r="D38" s="17" t="s">
        <v>9</v>
      </c>
      <c r="E38" s="18">
        <v>199000.0</v>
      </c>
      <c r="F38" s="18">
        <f t="shared" si="4"/>
        <v>796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4"/>
      <c r="B39" s="2" t="s">
        <v>247</v>
      </c>
      <c r="C39" s="17">
        <v>0.004</v>
      </c>
      <c r="D39" s="17" t="s">
        <v>9</v>
      </c>
      <c r="E39" s="18">
        <v>108000.0</v>
      </c>
      <c r="F39" s="18">
        <f t="shared" si="4"/>
        <v>432</v>
      </c>
      <c r="G39" s="14"/>
      <c r="H39" s="14"/>
      <c r="I39" s="1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4"/>
      <c r="B40" s="2" t="s">
        <v>120</v>
      </c>
      <c r="C40" s="17">
        <v>1.0</v>
      </c>
      <c r="D40" s="17" t="s">
        <v>9</v>
      </c>
      <c r="E40" s="18">
        <v>75000.0</v>
      </c>
      <c r="F40" s="18">
        <f t="shared" si="4"/>
        <v>75000</v>
      </c>
      <c r="G40" s="14"/>
      <c r="H40" s="14"/>
      <c r="I40" s="1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0"/>
      <c r="B41" s="21"/>
      <c r="C41" s="23"/>
      <c r="D41" s="23"/>
      <c r="E41" s="24"/>
      <c r="F41" s="24"/>
      <c r="G41" s="20"/>
      <c r="H41" s="20"/>
      <c r="I41" s="20"/>
      <c r="J41" s="2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6" t="s">
        <v>417</v>
      </c>
      <c r="B42" s="25" t="s">
        <v>24</v>
      </c>
      <c r="C42" s="8"/>
      <c r="D42" s="8"/>
      <c r="E42" s="8"/>
      <c r="F42" s="9"/>
      <c r="G42" s="10">
        <f>SUM(F44:F53)</f>
        <v>111074</v>
      </c>
      <c r="H42" s="10">
        <v>1.0</v>
      </c>
      <c r="I42" s="40">
        <f>G42/H42</f>
        <v>111074</v>
      </c>
      <c r="J42" s="13" t="s">
        <v>9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14"/>
      <c r="B43" s="2"/>
      <c r="C43" s="17"/>
      <c r="D43" s="16"/>
      <c r="E43" s="17"/>
      <c r="F43" s="18"/>
      <c r="G43" s="14"/>
      <c r="H43" s="14"/>
      <c r="I43" s="1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14"/>
      <c r="B44" s="30" t="s">
        <v>418</v>
      </c>
      <c r="C44" s="17">
        <v>1.0</v>
      </c>
      <c r="D44" s="16" t="s">
        <v>9</v>
      </c>
      <c r="E44" s="18">
        <v>50000.0</v>
      </c>
      <c r="F44" s="18">
        <f t="shared" ref="F44:F53" si="5">E44*C44</f>
        <v>50000</v>
      </c>
      <c r="G44" s="14"/>
      <c r="H44" s="14"/>
      <c r="I44" s="1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14"/>
      <c r="B45" s="30" t="s">
        <v>120</v>
      </c>
      <c r="C45" s="17">
        <v>0.7</v>
      </c>
      <c r="D45" s="16" t="s">
        <v>9</v>
      </c>
      <c r="E45" s="18">
        <v>64000.0</v>
      </c>
      <c r="F45" s="18">
        <f t="shared" si="5"/>
        <v>44800</v>
      </c>
      <c r="G45" s="14"/>
      <c r="H45" s="14"/>
      <c r="I45" s="14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14"/>
      <c r="B46" s="30" t="s">
        <v>13</v>
      </c>
      <c r="C46" s="17">
        <v>0.03</v>
      </c>
      <c r="D46" s="16" t="s">
        <v>9</v>
      </c>
      <c r="E46" s="18">
        <v>6000.0</v>
      </c>
      <c r="F46" s="18">
        <f t="shared" si="5"/>
        <v>180</v>
      </c>
      <c r="G46" s="14"/>
      <c r="H46" s="14"/>
      <c r="I46" s="14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14"/>
      <c r="B47" s="30" t="s">
        <v>22</v>
      </c>
      <c r="C47" s="17">
        <v>0.03</v>
      </c>
      <c r="D47" s="16" t="s">
        <v>9</v>
      </c>
      <c r="E47" s="18">
        <v>22000.0</v>
      </c>
      <c r="F47" s="18">
        <f t="shared" si="5"/>
        <v>660</v>
      </c>
      <c r="G47" s="14"/>
      <c r="H47" s="14"/>
      <c r="I47" s="14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14"/>
      <c r="B48" s="30" t="s">
        <v>87</v>
      </c>
      <c r="C48" s="17">
        <v>0.07</v>
      </c>
      <c r="D48" s="16" t="s">
        <v>9</v>
      </c>
      <c r="E48" s="18">
        <v>116500.0</v>
      </c>
      <c r="F48" s="18">
        <f t="shared" si="5"/>
        <v>8155</v>
      </c>
      <c r="G48" s="14"/>
      <c r="H48" s="14"/>
      <c r="I48" s="1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14"/>
      <c r="B49" s="30" t="s">
        <v>103</v>
      </c>
      <c r="C49" s="17">
        <v>0.003</v>
      </c>
      <c r="D49" s="16" t="s">
        <v>9</v>
      </c>
      <c r="E49" s="18">
        <v>295000.0</v>
      </c>
      <c r="F49" s="18">
        <f t="shared" si="5"/>
        <v>885</v>
      </c>
      <c r="G49" s="14"/>
      <c r="H49" s="14"/>
      <c r="I49" s="1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14"/>
      <c r="B50" s="30" t="s">
        <v>415</v>
      </c>
      <c r="C50" s="17">
        <v>0.005</v>
      </c>
      <c r="D50" s="16" t="s">
        <v>9</v>
      </c>
      <c r="E50" s="18">
        <v>284000.0</v>
      </c>
      <c r="F50" s="18">
        <f t="shared" si="5"/>
        <v>1420</v>
      </c>
      <c r="G50" s="14"/>
      <c r="H50" s="14"/>
      <c r="I50" s="1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14"/>
      <c r="B51" s="30" t="s">
        <v>247</v>
      </c>
      <c r="C51" s="17">
        <v>0.003</v>
      </c>
      <c r="D51" s="16" t="s">
        <v>9</v>
      </c>
      <c r="E51" s="18">
        <v>108000.0</v>
      </c>
      <c r="F51" s="18">
        <f t="shared" si="5"/>
        <v>324</v>
      </c>
      <c r="G51" s="14"/>
      <c r="H51" s="14"/>
      <c r="I51" s="1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14"/>
      <c r="B52" s="30" t="s">
        <v>419</v>
      </c>
      <c r="C52" s="17">
        <v>0.01</v>
      </c>
      <c r="D52" s="16" t="s">
        <v>9</v>
      </c>
      <c r="E52" s="18">
        <v>180000.0</v>
      </c>
      <c r="F52" s="18">
        <f t="shared" si="5"/>
        <v>1800</v>
      </c>
      <c r="G52" s="14"/>
      <c r="H52" s="14"/>
      <c r="I52" s="1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14"/>
      <c r="B53" s="30" t="s">
        <v>420</v>
      </c>
      <c r="C53" s="17">
        <v>0.01</v>
      </c>
      <c r="D53" s="16" t="s">
        <v>9</v>
      </c>
      <c r="E53" s="18">
        <v>285000.0</v>
      </c>
      <c r="F53" s="18">
        <f t="shared" si="5"/>
        <v>2850</v>
      </c>
      <c r="G53" s="14"/>
      <c r="H53" s="14"/>
      <c r="I53" s="1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0"/>
      <c r="B54" s="22"/>
      <c r="C54" s="23"/>
      <c r="D54" s="23"/>
      <c r="E54" s="23"/>
      <c r="F54" s="24"/>
      <c r="G54" s="20"/>
      <c r="H54" s="20"/>
      <c r="I54" s="20"/>
      <c r="J54" s="2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6" t="s">
        <v>421</v>
      </c>
      <c r="B55" s="7" t="s">
        <v>422</v>
      </c>
      <c r="C55" s="8"/>
      <c r="D55" s="8"/>
      <c r="E55" s="8"/>
      <c r="F55" s="9"/>
      <c r="G55" s="10">
        <f>SUM(F57:F66)</f>
        <v>218639</v>
      </c>
      <c r="H55" s="10">
        <v>1.0</v>
      </c>
      <c r="I55" s="40">
        <f>G55/H55</f>
        <v>218639</v>
      </c>
      <c r="J55" s="13" t="s">
        <v>9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14"/>
      <c r="B56" s="2"/>
      <c r="C56" s="17"/>
      <c r="D56" s="16"/>
      <c r="E56" s="17"/>
      <c r="F56" s="18"/>
      <c r="G56" s="14"/>
      <c r="H56" s="14"/>
      <c r="I56" s="14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14"/>
      <c r="B57" s="30" t="s">
        <v>423</v>
      </c>
      <c r="C57" s="17">
        <v>1.0</v>
      </c>
      <c r="D57" s="16" t="s">
        <v>9</v>
      </c>
      <c r="E57" s="18">
        <v>162000.0</v>
      </c>
      <c r="F57" s="18">
        <f t="shared" ref="F57:F66" si="6">E57*C57</f>
        <v>162000</v>
      </c>
      <c r="G57" s="14"/>
      <c r="H57" s="14"/>
      <c r="I57" s="1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14"/>
      <c r="B58" s="30" t="s">
        <v>120</v>
      </c>
      <c r="C58" s="17">
        <v>0.7</v>
      </c>
      <c r="D58" s="16" t="s">
        <v>9</v>
      </c>
      <c r="E58" s="18">
        <v>64000.0</v>
      </c>
      <c r="F58" s="18">
        <f t="shared" si="6"/>
        <v>44800</v>
      </c>
      <c r="G58" s="14"/>
      <c r="H58" s="14"/>
      <c r="I58" s="14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14"/>
      <c r="B59" s="30" t="s">
        <v>13</v>
      </c>
      <c r="C59" s="17">
        <v>0.03</v>
      </c>
      <c r="D59" s="16" t="s">
        <v>9</v>
      </c>
      <c r="E59" s="18">
        <v>10000.0</v>
      </c>
      <c r="F59" s="18">
        <f t="shared" si="6"/>
        <v>300</v>
      </c>
      <c r="G59" s="14"/>
      <c r="H59" s="14"/>
      <c r="I59" s="1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14"/>
      <c r="B60" s="30" t="s">
        <v>22</v>
      </c>
      <c r="C60" s="17">
        <v>0.03</v>
      </c>
      <c r="D60" s="16" t="s">
        <v>9</v>
      </c>
      <c r="E60" s="18">
        <v>22000.0</v>
      </c>
      <c r="F60" s="18">
        <f t="shared" si="6"/>
        <v>660</v>
      </c>
      <c r="G60" s="14"/>
      <c r="H60" s="14"/>
      <c r="I60" s="14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14"/>
      <c r="B61" s="30" t="s">
        <v>87</v>
      </c>
      <c r="C61" s="17">
        <v>0.07</v>
      </c>
      <c r="D61" s="16" t="s">
        <v>9</v>
      </c>
      <c r="E61" s="18">
        <v>55000.0</v>
      </c>
      <c r="F61" s="18">
        <f t="shared" si="6"/>
        <v>3850</v>
      </c>
      <c r="G61" s="14"/>
      <c r="H61" s="14"/>
      <c r="I61" s="14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14"/>
      <c r="B62" s="30" t="s">
        <v>103</v>
      </c>
      <c r="C62" s="17">
        <v>0.003</v>
      </c>
      <c r="D62" s="16" t="s">
        <v>9</v>
      </c>
      <c r="E62" s="18">
        <v>295000.0</v>
      </c>
      <c r="F62" s="18">
        <f t="shared" si="6"/>
        <v>885</v>
      </c>
      <c r="G62" s="14"/>
      <c r="H62" s="14"/>
      <c r="I62" s="14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14"/>
      <c r="B63" s="30" t="s">
        <v>415</v>
      </c>
      <c r="C63" s="17">
        <v>0.005</v>
      </c>
      <c r="D63" s="16" t="s">
        <v>9</v>
      </c>
      <c r="E63" s="18">
        <v>284000.0</v>
      </c>
      <c r="F63" s="18">
        <f t="shared" si="6"/>
        <v>1420</v>
      </c>
      <c r="G63" s="14"/>
      <c r="H63" s="14"/>
      <c r="I63" s="14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14"/>
      <c r="B64" s="30" t="s">
        <v>247</v>
      </c>
      <c r="C64" s="17">
        <v>0.003</v>
      </c>
      <c r="D64" s="16" t="s">
        <v>9</v>
      </c>
      <c r="E64" s="18">
        <v>108000.0</v>
      </c>
      <c r="F64" s="18">
        <f t="shared" si="6"/>
        <v>324</v>
      </c>
      <c r="G64" s="14"/>
      <c r="H64" s="14"/>
      <c r="I64" s="14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14"/>
      <c r="B65" s="30" t="s">
        <v>90</v>
      </c>
      <c r="C65" s="17">
        <v>0.01</v>
      </c>
      <c r="D65" s="16" t="s">
        <v>9</v>
      </c>
      <c r="E65" s="18">
        <v>220000.0</v>
      </c>
      <c r="F65" s="18">
        <f t="shared" si="6"/>
        <v>2200</v>
      </c>
      <c r="G65" s="14"/>
      <c r="H65" s="14"/>
      <c r="I65" s="14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14"/>
      <c r="B66" s="30" t="s">
        <v>420</v>
      </c>
      <c r="C66" s="17">
        <v>0.01</v>
      </c>
      <c r="D66" s="16" t="s">
        <v>9</v>
      </c>
      <c r="E66" s="18">
        <v>220000.0</v>
      </c>
      <c r="F66" s="18">
        <f t="shared" si="6"/>
        <v>2200</v>
      </c>
      <c r="G66" s="14"/>
      <c r="H66" s="14"/>
      <c r="I66" s="14"/>
      <c r="J66" s="1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0"/>
      <c r="B67" s="22"/>
      <c r="C67" s="23"/>
      <c r="D67" s="23"/>
      <c r="E67" s="23"/>
      <c r="F67" s="24"/>
      <c r="G67" s="20"/>
      <c r="H67" s="20"/>
      <c r="I67" s="20"/>
      <c r="J67" s="2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6" t="s">
        <v>424</v>
      </c>
      <c r="B68" s="25" t="s">
        <v>24</v>
      </c>
      <c r="C68" s="17"/>
      <c r="D68" s="17"/>
      <c r="E68" s="17"/>
      <c r="F68" s="18"/>
      <c r="G68" s="26">
        <f>SUM(F70:F73)</f>
        <v>132255</v>
      </c>
      <c r="H68" s="27">
        <v>0.8</v>
      </c>
      <c r="I68" s="28">
        <f>G68/H68</f>
        <v>165318.75</v>
      </c>
      <c r="J68" s="29" t="s">
        <v>9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4"/>
      <c r="B69" s="15"/>
      <c r="C69" s="16"/>
      <c r="D69" s="17"/>
      <c r="E69" s="17"/>
      <c r="F69" s="18"/>
      <c r="G69" s="14"/>
      <c r="H69" s="14"/>
      <c r="I69" s="14"/>
      <c r="J69" s="1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4"/>
      <c r="B70" s="30" t="s">
        <v>425</v>
      </c>
      <c r="C70" s="17">
        <v>1.0</v>
      </c>
      <c r="D70" s="17" t="s">
        <v>9</v>
      </c>
      <c r="E70" s="18">
        <v>58000.0</v>
      </c>
      <c r="F70" s="18">
        <f t="shared" ref="F70:F73" si="7">E70*C70</f>
        <v>58000</v>
      </c>
      <c r="G70" s="14"/>
      <c r="H70" s="14"/>
      <c r="I70" s="14"/>
      <c r="J70" s="1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4"/>
      <c r="B71" s="30" t="s">
        <v>158</v>
      </c>
      <c r="C71" s="17">
        <v>0.72</v>
      </c>
      <c r="D71" s="17" t="s">
        <v>9</v>
      </c>
      <c r="E71" s="18">
        <v>92000.0</v>
      </c>
      <c r="F71" s="18">
        <f t="shared" si="7"/>
        <v>66240</v>
      </c>
      <c r="G71" s="14"/>
      <c r="H71" s="14"/>
      <c r="I71" s="14"/>
      <c r="J71" s="1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4"/>
      <c r="B72" s="30" t="s">
        <v>22</v>
      </c>
      <c r="C72" s="17">
        <v>0.35</v>
      </c>
      <c r="D72" s="17" t="s">
        <v>9</v>
      </c>
      <c r="E72" s="18">
        <v>22000.0</v>
      </c>
      <c r="F72" s="18">
        <f t="shared" si="7"/>
        <v>7700</v>
      </c>
      <c r="G72" s="14"/>
      <c r="H72" s="14"/>
      <c r="I72" s="14"/>
      <c r="J72" s="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4"/>
      <c r="B73" s="30" t="s">
        <v>13</v>
      </c>
      <c r="C73" s="17">
        <v>0.045</v>
      </c>
      <c r="D73" s="17" t="s">
        <v>9</v>
      </c>
      <c r="E73" s="18">
        <v>7000.0</v>
      </c>
      <c r="F73" s="18">
        <f t="shared" si="7"/>
        <v>315</v>
      </c>
      <c r="G73" s="14"/>
      <c r="H73" s="14"/>
      <c r="I73" s="14"/>
      <c r="J73" s="1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0"/>
      <c r="B74" s="21"/>
      <c r="C74" s="22"/>
      <c r="D74" s="23"/>
      <c r="E74" s="23"/>
      <c r="F74" s="24"/>
      <c r="G74" s="20"/>
      <c r="H74" s="20"/>
      <c r="I74" s="20"/>
      <c r="J74" s="2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6" t="s">
        <v>426</v>
      </c>
      <c r="B75" s="25" t="s">
        <v>24</v>
      </c>
      <c r="C75" s="17"/>
      <c r="D75" s="17"/>
      <c r="E75" s="17"/>
      <c r="F75" s="18"/>
      <c r="G75" s="26">
        <f>SUM(F77:F80)</f>
        <v>164255</v>
      </c>
      <c r="H75" s="27">
        <v>0.8</v>
      </c>
      <c r="I75" s="28">
        <f>G75/H75</f>
        <v>205318.75</v>
      </c>
      <c r="J75" s="29" t="s">
        <v>9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4"/>
      <c r="B76" s="15"/>
      <c r="C76" s="16"/>
      <c r="D76" s="17"/>
      <c r="E76" s="17"/>
      <c r="F76" s="18"/>
      <c r="G76" s="14"/>
      <c r="H76" s="14"/>
      <c r="I76" s="14"/>
      <c r="J76" s="1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4"/>
      <c r="B77" s="30" t="s">
        <v>427</v>
      </c>
      <c r="C77" s="17">
        <v>1.0</v>
      </c>
      <c r="D77" s="17" t="s">
        <v>9</v>
      </c>
      <c r="E77" s="18">
        <v>90000.0</v>
      </c>
      <c r="F77" s="18">
        <f t="shared" ref="F77:F80" si="8">E77*C77</f>
        <v>90000</v>
      </c>
      <c r="G77" s="14"/>
      <c r="H77" s="14"/>
      <c r="I77" s="14"/>
      <c r="J77" s="1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4"/>
      <c r="B78" s="30" t="s">
        <v>158</v>
      </c>
      <c r="C78" s="17">
        <v>0.72</v>
      </c>
      <c r="D78" s="17" t="s">
        <v>9</v>
      </c>
      <c r="E78" s="18">
        <v>92000.0</v>
      </c>
      <c r="F78" s="18">
        <f t="shared" si="8"/>
        <v>66240</v>
      </c>
      <c r="G78" s="14"/>
      <c r="H78" s="14"/>
      <c r="I78" s="14"/>
      <c r="J78" s="1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4"/>
      <c r="B79" s="30" t="s">
        <v>22</v>
      </c>
      <c r="C79" s="17">
        <v>0.35</v>
      </c>
      <c r="D79" s="17" t="s">
        <v>9</v>
      </c>
      <c r="E79" s="18">
        <v>22000.0</v>
      </c>
      <c r="F79" s="18">
        <f t="shared" si="8"/>
        <v>7700</v>
      </c>
      <c r="G79" s="14"/>
      <c r="H79" s="14"/>
      <c r="I79" s="14"/>
      <c r="J79" s="1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4"/>
      <c r="B80" s="30" t="s">
        <v>13</v>
      </c>
      <c r="C80" s="17">
        <v>0.045</v>
      </c>
      <c r="D80" s="17" t="s">
        <v>9</v>
      </c>
      <c r="E80" s="18">
        <v>7000.0</v>
      </c>
      <c r="F80" s="18">
        <f t="shared" si="8"/>
        <v>315</v>
      </c>
      <c r="G80" s="14"/>
      <c r="H80" s="14"/>
      <c r="I80" s="14"/>
      <c r="J80" s="1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0"/>
      <c r="B81" s="21"/>
      <c r="C81" s="22"/>
      <c r="D81" s="23"/>
      <c r="E81" s="23"/>
      <c r="F81" s="24"/>
      <c r="G81" s="20"/>
      <c r="H81" s="20"/>
      <c r="I81" s="20"/>
      <c r="J81" s="2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6" t="s">
        <v>428</v>
      </c>
      <c r="B82" s="25" t="s">
        <v>24</v>
      </c>
      <c r="C82" s="8"/>
      <c r="D82" s="8"/>
      <c r="E82" s="8"/>
      <c r="F82" s="86"/>
      <c r="G82" s="87">
        <f>SUM(F84:F99)</f>
        <v>123790</v>
      </c>
      <c r="H82" s="11">
        <v>0.35</v>
      </c>
      <c r="I82" s="88">
        <f>G82/H82</f>
        <v>353685.7143</v>
      </c>
      <c r="J82" s="13" t="s">
        <v>9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4"/>
      <c r="C83" s="17"/>
      <c r="D83" s="16"/>
      <c r="E83" s="17"/>
      <c r="F83" s="89"/>
      <c r="G83" s="14"/>
      <c r="H83" s="14"/>
      <c r="I83" s="14"/>
      <c r="J83" s="1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4"/>
      <c r="B84" s="90" t="s">
        <v>429</v>
      </c>
      <c r="C84" s="17">
        <v>2.0</v>
      </c>
      <c r="D84" s="16" t="s">
        <v>9</v>
      </c>
      <c r="E84" s="18">
        <v>40000.0</v>
      </c>
      <c r="F84" s="89">
        <f t="shared" ref="F84:F99" si="9">E84*C84</f>
        <v>80000</v>
      </c>
      <c r="G84" s="14"/>
      <c r="H84" s="14"/>
      <c r="I84" s="14"/>
      <c r="J84" s="1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4"/>
      <c r="B85" s="90" t="s">
        <v>430</v>
      </c>
      <c r="C85" s="45">
        <v>0.1</v>
      </c>
      <c r="D85" s="16" t="s">
        <v>9</v>
      </c>
      <c r="E85" s="17">
        <v>62000.0</v>
      </c>
      <c r="F85" s="89">
        <f t="shared" si="9"/>
        <v>6200</v>
      </c>
      <c r="G85" s="14"/>
      <c r="H85" s="14"/>
      <c r="I85" s="14"/>
      <c r="J85" s="1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4"/>
      <c r="B86" s="90" t="s">
        <v>431</v>
      </c>
      <c r="C86" s="17">
        <v>0.015</v>
      </c>
      <c r="D86" s="16" t="s">
        <v>9</v>
      </c>
      <c r="E86" s="17">
        <v>52000.0</v>
      </c>
      <c r="F86" s="89">
        <f t="shared" si="9"/>
        <v>780</v>
      </c>
      <c r="G86" s="14"/>
      <c r="H86" s="14"/>
      <c r="I86" s="14"/>
      <c r="J86" s="1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4"/>
      <c r="B87" s="90" t="s">
        <v>11</v>
      </c>
      <c r="C87" s="17">
        <v>0.04</v>
      </c>
      <c r="D87" s="16" t="s">
        <v>9</v>
      </c>
      <c r="E87" s="17">
        <v>3000.0</v>
      </c>
      <c r="F87" s="89">
        <f t="shared" si="9"/>
        <v>120</v>
      </c>
      <c r="G87" s="14"/>
      <c r="H87" s="14"/>
      <c r="I87" s="14"/>
      <c r="J87" s="1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4"/>
      <c r="B88" s="90" t="s">
        <v>87</v>
      </c>
      <c r="C88" s="17">
        <v>0.02</v>
      </c>
      <c r="D88" s="16" t="s">
        <v>9</v>
      </c>
      <c r="E88" s="17">
        <v>50000.0</v>
      </c>
      <c r="F88" s="89">
        <f t="shared" si="9"/>
        <v>1000</v>
      </c>
      <c r="G88" s="14"/>
      <c r="H88" s="14"/>
      <c r="I88" s="14"/>
      <c r="J88" s="1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4"/>
      <c r="B89" s="90" t="s">
        <v>162</v>
      </c>
      <c r="C89" s="17">
        <v>0.01</v>
      </c>
      <c r="D89" s="16" t="s">
        <v>9</v>
      </c>
      <c r="E89" s="17">
        <v>50000.0</v>
      </c>
      <c r="F89" s="89">
        <f t="shared" si="9"/>
        <v>500</v>
      </c>
      <c r="G89" s="14"/>
      <c r="H89" s="14"/>
      <c r="I89" s="14"/>
      <c r="J89" s="1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4"/>
      <c r="B90" s="90" t="s">
        <v>432</v>
      </c>
      <c r="C90" s="17">
        <v>0.02</v>
      </c>
      <c r="D90" s="16" t="s">
        <v>9</v>
      </c>
      <c r="E90" s="17">
        <v>800000.0</v>
      </c>
      <c r="F90" s="89">
        <f t="shared" si="9"/>
        <v>16000</v>
      </c>
      <c r="G90" s="14"/>
      <c r="H90" s="14"/>
      <c r="I90" s="14"/>
      <c r="J90" s="1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4"/>
      <c r="B91" s="90" t="s">
        <v>221</v>
      </c>
      <c r="C91" s="17">
        <v>0.01</v>
      </c>
      <c r="D91" s="16" t="s">
        <v>9</v>
      </c>
      <c r="E91" s="17">
        <v>60000.0</v>
      </c>
      <c r="F91" s="89">
        <f t="shared" si="9"/>
        <v>600</v>
      </c>
      <c r="G91" s="14"/>
      <c r="H91" s="14"/>
      <c r="I91" s="14"/>
      <c r="J91" s="1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4"/>
      <c r="B92" s="90" t="s">
        <v>266</v>
      </c>
      <c r="C92" s="17">
        <v>0.06</v>
      </c>
      <c r="D92" s="16" t="s">
        <v>9</v>
      </c>
      <c r="E92" s="18">
        <v>90000.0</v>
      </c>
      <c r="F92" s="89">
        <f t="shared" si="9"/>
        <v>5400</v>
      </c>
      <c r="G92" s="14"/>
      <c r="H92" s="14"/>
      <c r="I92" s="14"/>
      <c r="J92" s="1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4"/>
      <c r="B93" s="90" t="s">
        <v>124</v>
      </c>
      <c r="C93" s="17">
        <v>0.06</v>
      </c>
      <c r="D93" s="16" t="s">
        <v>9</v>
      </c>
      <c r="E93" s="18">
        <v>86000.0</v>
      </c>
      <c r="F93" s="89">
        <f t="shared" si="9"/>
        <v>5160</v>
      </c>
      <c r="G93" s="14"/>
      <c r="H93" s="14"/>
      <c r="I93" s="14"/>
      <c r="J93" s="1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4"/>
      <c r="B94" s="90" t="s">
        <v>158</v>
      </c>
      <c r="C94" s="17">
        <v>0.06</v>
      </c>
      <c r="D94" s="16" t="s">
        <v>9</v>
      </c>
      <c r="E94" s="18">
        <v>53000.0</v>
      </c>
      <c r="F94" s="89">
        <f t="shared" si="9"/>
        <v>3180</v>
      </c>
      <c r="G94" s="14"/>
      <c r="H94" s="14"/>
      <c r="I94" s="14"/>
      <c r="J94" s="1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4"/>
      <c r="B95" s="90" t="s">
        <v>140</v>
      </c>
      <c r="C95" s="17">
        <v>0.005</v>
      </c>
      <c r="D95" s="16" t="s">
        <v>9</v>
      </c>
      <c r="E95" s="18">
        <v>50000.0</v>
      </c>
      <c r="F95" s="89">
        <f t="shared" si="9"/>
        <v>250</v>
      </c>
      <c r="G95" s="14"/>
      <c r="H95" s="14"/>
      <c r="I95" s="14"/>
      <c r="J95" s="1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4"/>
      <c r="B96" s="90" t="s">
        <v>433</v>
      </c>
      <c r="C96" s="17">
        <v>0.005</v>
      </c>
      <c r="D96" s="16" t="s">
        <v>9</v>
      </c>
      <c r="E96" s="18">
        <v>200000.0</v>
      </c>
      <c r="F96" s="89">
        <f t="shared" si="9"/>
        <v>1000</v>
      </c>
      <c r="G96" s="14"/>
      <c r="H96" s="14"/>
      <c r="I96" s="14"/>
      <c r="J96" s="1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4"/>
      <c r="B97" s="90" t="s">
        <v>434</v>
      </c>
      <c r="C97" s="17">
        <v>0.015</v>
      </c>
      <c r="D97" s="16" t="s">
        <v>9</v>
      </c>
      <c r="E97" s="18">
        <v>90000.0</v>
      </c>
      <c r="F97" s="89">
        <f t="shared" si="9"/>
        <v>1350</v>
      </c>
      <c r="G97" s="14"/>
      <c r="H97" s="14"/>
      <c r="I97" s="14"/>
      <c r="J97" s="1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4"/>
      <c r="B98" s="90" t="s">
        <v>435</v>
      </c>
      <c r="C98" s="17">
        <v>0.015</v>
      </c>
      <c r="D98" s="16" t="s">
        <v>9</v>
      </c>
      <c r="E98" s="18">
        <v>120000.0</v>
      </c>
      <c r="F98" s="89">
        <f t="shared" si="9"/>
        <v>1800</v>
      </c>
      <c r="G98" s="14"/>
      <c r="H98" s="14"/>
      <c r="I98" s="14"/>
      <c r="J98" s="1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4"/>
      <c r="B99" s="90" t="s">
        <v>436</v>
      </c>
      <c r="C99" s="17">
        <v>0.015</v>
      </c>
      <c r="D99" s="16" t="s">
        <v>9</v>
      </c>
      <c r="E99" s="18">
        <v>30000.0</v>
      </c>
      <c r="F99" s="89">
        <f t="shared" si="9"/>
        <v>450</v>
      </c>
      <c r="G99" s="14"/>
      <c r="H99" s="14"/>
      <c r="I99" s="14"/>
      <c r="J99" s="1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0"/>
      <c r="B100" s="22"/>
      <c r="C100" s="23"/>
      <c r="D100" s="23"/>
      <c r="E100" s="23"/>
      <c r="F100" s="91"/>
      <c r="G100" s="20"/>
      <c r="H100" s="20"/>
      <c r="I100" s="20"/>
      <c r="J100" s="2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6" t="s">
        <v>437</v>
      </c>
      <c r="B101" s="25" t="s">
        <v>24</v>
      </c>
      <c r="C101" s="8"/>
      <c r="D101" s="8"/>
      <c r="E101" s="8"/>
      <c r="F101" s="9"/>
      <c r="G101" s="10">
        <f>SUM(F103:F112)</f>
        <v>152124</v>
      </c>
      <c r="H101" s="10">
        <v>0.8</v>
      </c>
      <c r="I101" s="40">
        <f>G101/H101</f>
        <v>190155</v>
      </c>
      <c r="J101" s="13" t="s">
        <v>9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14"/>
      <c r="B102" s="2"/>
      <c r="C102" s="17"/>
      <c r="D102" s="16"/>
      <c r="E102" s="17"/>
      <c r="F102" s="18"/>
      <c r="G102" s="14"/>
      <c r="H102" s="14"/>
      <c r="I102" s="14"/>
      <c r="J102" s="1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14"/>
      <c r="B103" s="30" t="s">
        <v>438</v>
      </c>
      <c r="C103" s="17">
        <v>1.0</v>
      </c>
      <c r="D103" s="16" t="s">
        <v>9</v>
      </c>
      <c r="E103" s="18">
        <v>90000.0</v>
      </c>
      <c r="F103" s="18">
        <f t="shared" ref="F103:F112" si="10">E103*C103</f>
        <v>90000</v>
      </c>
      <c r="G103" s="14"/>
      <c r="H103" s="14"/>
      <c r="I103" s="14"/>
      <c r="J103" s="1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14"/>
      <c r="B104" s="30" t="s">
        <v>120</v>
      </c>
      <c r="C104" s="17">
        <v>0.7</v>
      </c>
      <c r="D104" s="16" t="s">
        <v>9</v>
      </c>
      <c r="E104" s="18">
        <v>64000.0</v>
      </c>
      <c r="F104" s="18">
        <f t="shared" si="10"/>
        <v>44800</v>
      </c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14"/>
      <c r="B105" s="30" t="s">
        <v>13</v>
      </c>
      <c r="C105" s="17">
        <v>0.03</v>
      </c>
      <c r="D105" s="16" t="s">
        <v>9</v>
      </c>
      <c r="E105" s="18">
        <v>6000.0</v>
      </c>
      <c r="F105" s="18">
        <f t="shared" si="10"/>
        <v>180</v>
      </c>
      <c r="G105" s="14"/>
      <c r="H105" s="14"/>
      <c r="I105" s="14"/>
      <c r="J105" s="1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14"/>
      <c r="B106" s="30" t="s">
        <v>22</v>
      </c>
      <c r="C106" s="17">
        <v>0.03</v>
      </c>
      <c r="D106" s="16" t="s">
        <v>9</v>
      </c>
      <c r="E106" s="18">
        <v>22000.0</v>
      </c>
      <c r="F106" s="18">
        <f t="shared" si="10"/>
        <v>660</v>
      </c>
      <c r="G106" s="14"/>
      <c r="H106" s="14"/>
      <c r="I106" s="14"/>
      <c r="J106" s="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14"/>
      <c r="B107" s="30" t="s">
        <v>87</v>
      </c>
      <c r="C107" s="17">
        <v>0.07</v>
      </c>
      <c r="D107" s="16" t="s">
        <v>9</v>
      </c>
      <c r="E107" s="18">
        <v>116500.0</v>
      </c>
      <c r="F107" s="18">
        <f t="shared" si="10"/>
        <v>8155</v>
      </c>
      <c r="G107" s="14"/>
      <c r="H107" s="14"/>
      <c r="I107" s="14"/>
      <c r="J107" s="1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14"/>
      <c r="B108" s="30" t="s">
        <v>103</v>
      </c>
      <c r="C108" s="17">
        <v>0.003</v>
      </c>
      <c r="D108" s="16" t="s">
        <v>9</v>
      </c>
      <c r="E108" s="18">
        <v>295000.0</v>
      </c>
      <c r="F108" s="18">
        <f t="shared" si="10"/>
        <v>885</v>
      </c>
      <c r="G108" s="14"/>
      <c r="H108" s="14"/>
      <c r="I108" s="14"/>
      <c r="J108" s="1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14"/>
      <c r="B109" s="30" t="s">
        <v>415</v>
      </c>
      <c r="C109" s="17">
        <v>0.005</v>
      </c>
      <c r="D109" s="16" t="s">
        <v>9</v>
      </c>
      <c r="E109" s="18">
        <v>284000.0</v>
      </c>
      <c r="F109" s="18">
        <f t="shared" si="10"/>
        <v>1420</v>
      </c>
      <c r="G109" s="14"/>
      <c r="H109" s="14"/>
      <c r="I109" s="14"/>
      <c r="J109" s="1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14"/>
      <c r="B110" s="30" t="s">
        <v>247</v>
      </c>
      <c r="C110" s="17">
        <v>0.003</v>
      </c>
      <c r="D110" s="16" t="s">
        <v>9</v>
      </c>
      <c r="E110" s="18">
        <v>108000.0</v>
      </c>
      <c r="F110" s="18">
        <f t="shared" si="10"/>
        <v>324</v>
      </c>
      <c r="G110" s="14"/>
      <c r="H110" s="14"/>
      <c r="I110" s="14"/>
      <c r="J110" s="1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14"/>
      <c r="B111" s="30" t="s">
        <v>90</v>
      </c>
      <c r="C111" s="17">
        <v>0.01</v>
      </c>
      <c r="D111" s="16" t="s">
        <v>9</v>
      </c>
      <c r="E111" s="18">
        <v>285000.0</v>
      </c>
      <c r="F111" s="18">
        <f t="shared" si="10"/>
        <v>2850</v>
      </c>
      <c r="G111" s="14"/>
      <c r="H111" s="14"/>
      <c r="I111" s="14"/>
      <c r="J111" s="1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14"/>
      <c r="B112" s="30" t="s">
        <v>420</v>
      </c>
      <c r="C112" s="17">
        <v>0.01</v>
      </c>
      <c r="D112" s="16" t="s">
        <v>9</v>
      </c>
      <c r="E112" s="18">
        <v>285000.0</v>
      </c>
      <c r="F112" s="18">
        <f t="shared" si="10"/>
        <v>2850</v>
      </c>
      <c r="G112" s="14"/>
      <c r="H112" s="14"/>
      <c r="I112" s="14"/>
      <c r="J112" s="1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0"/>
      <c r="B113" s="22"/>
      <c r="C113" s="23"/>
      <c r="D113" s="23"/>
      <c r="E113" s="23"/>
      <c r="F113" s="24"/>
      <c r="G113" s="20"/>
      <c r="H113" s="20"/>
      <c r="I113" s="20"/>
      <c r="J113" s="2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6" t="s">
        <v>439</v>
      </c>
      <c r="B114" s="25" t="s">
        <v>24</v>
      </c>
      <c r="C114" s="8"/>
      <c r="D114" s="8"/>
      <c r="E114" s="8"/>
      <c r="F114" s="9"/>
      <c r="G114" s="10">
        <f>SUM(F116:F125)</f>
        <v>382277.5</v>
      </c>
      <c r="H114" s="10">
        <v>0.8</v>
      </c>
      <c r="I114" s="40">
        <f>G114/H114</f>
        <v>477846.875</v>
      </c>
      <c r="J114" s="13" t="s">
        <v>9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14"/>
      <c r="B115" s="2"/>
      <c r="C115" s="17"/>
      <c r="D115" s="16"/>
      <c r="E115" s="17"/>
      <c r="F115" s="18"/>
      <c r="G115" s="14"/>
      <c r="H115" s="14"/>
      <c r="I115" s="14"/>
      <c r="J115" s="1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14"/>
      <c r="B116" s="30" t="s">
        <v>440</v>
      </c>
      <c r="C116" s="17">
        <v>0.25</v>
      </c>
      <c r="D116" s="16" t="s">
        <v>9</v>
      </c>
      <c r="E116" s="18">
        <v>90000.0</v>
      </c>
      <c r="F116" s="18">
        <f t="shared" ref="F116:F125" si="11">E116*C116</f>
        <v>22500</v>
      </c>
      <c r="G116" s="14"/>
      <c r="H116" s="14"/>
      <c r="I116" s="14"/>
      <c r="J116" s="1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14"/>
      <c r="B117" s="30" t="s">
        <v>11</v>
      </c>
      <c r="C117" s="17">
        <v>1.5</v>
      </c>
      <c r="D117" s="16" t="s">
        <v>9</v>
      </c>
      <c r="E117" s="18">
        <v>64000.0</v>
      </c>
      <c r="F117" s="18">
        <f t="shared" si="11"/>
        <v>96000</v>
      </c>
      <c r="G117" s="14"/>
      <c r="H117" s="14"/>
      <c r="I117" s="14"/>
      <c r="J117" s="1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14"/>
      <c r="B118" s="30" t="s">
        <v>162</v>
      </c>
      <c r="C118" s="17">
        <v>0.05</v>
      </c>
      <c r="D118" s="16" t="s">
        <v>9</v>
      </c>
      <c r="E118" s="18">
        <v>6000.0</v>
      </c>
      <c r="F118" s="18">
        <f t="shared" si="11"/>
        <v>300</v>
      </c>
      <c r="G118" s="14"/>
      <c r="H118" s="14"/>
      <c r="I118" s="14"/>
      <c r="J118" s="1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14"/>
      <c r="B119" s="30" t="s">
        <v>161</v>
      </c>
      <c r="C119" s="17">
        <v>0.025</v>
      </c>
      <c r="D119" s="16" t="s">
        <v>9</v>
      </c>
      <c r="E119" s="18">
        <v>22000.0</v>
      </c>
      <c r="F119" s="18">
        <f t="shared" si="11"/>
        <v>550</v>
      </c>
      <c r="G119" s="14"/>
      <c r="H119" s="14"/>
      <c r="I119" s="14"/>
      <c r="J119" s="1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14"/>
      <c r="B120" s="30" t="s">
        <v>441</v>
      </c>
      <c r="C120" s="17">
        <v>0.015</v>
      </c>
      <c r="D120" s="16" t="s">
        <v>9</v>
      </c>
      <c r="E120" s="18">
        <v>116500.0</v>
      </c>
      <c r="F120" s="18">
        <f t="shared" si="11"/>
        <v>1747.5</v>
      </c>
      <c r="G120" s="14"/>
      <c r="H120" s="14"/>
      <c r="I120" s="14"/>
      <c r="J120" s="1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14"/>
      <c r="B121" s="30" t="s">
        <v>442</v>
      </c>
      <c r="C121" s="17">
        <v>0.05</v>
      </c>
      <c r="D121" s="16" t="s">
        <v>9</v>
      </c>
      <c r="E121" s="18">
        <v>295000.0</v>
      </c>
      <c r="F121" s="18">
        <f t="shared" si="11"/>
        <v>14750</v>
      </c>
      <c r="G121" s="14"/>
      <c r="H121" s="14"/>
      <c r="I121" s="14"/>
      <c r="J121" s="1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14"/>
      <c r="B122" s="30" t="s">
        <v>119</v>
      </c>
      <c r="C122" s="17">
        <v>0.02</v>
      </c>
      <c r="D122" s="16" t="s">
        <v>9</v>
      </c>
      <c r="E122" s="18">
        <v>284000.0</v>
      </c>
      <c r="F122" s="18">
        <f t="shared" si="11"/>
        <v>5680</v>
      </c>
      <c r="G122" s="14"/>
      <c r="H122" s="14"/>
      <c r="I122" s="14"/>
      <c r="J122" s="1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14"/>
      <c r="B123" s="30" t="s">
        <v>158</v>
      </c>
      <c r="C123" s="17">
        <v>0.25</v>
      </c>
      <c r="D123" s="16" t="s">
        <v>9</v>
      </c>
      <c r="E123" s="18">
        <v>108000.0</v>
      </c>
      <c r="F123" s="18">
        <f t="shared" si="11"/>
        <v>27000</v>
      </c>
      <c r="G123" s="14"/>
      <c r="H123" s="14"/>
      <c r="I123" s="14"/>
      <c r="J123" s="1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14"/>
      <c r="B124" s="30" t="s">
        <v>302</v>
      </c>
      <c r="C124" s="17">
        <v>0.25</v>
      </c>
      <c r="D124" s="16" t="s">
        <v>9</v>
      </c>
      <c r="E124" s="18">
        <v>285000.0</v>
      </c>
      <c r="F124" s="18">
        <f t="shared" si="11"/>
        <v>71250</v>
      </c>
      <c r="G124" s="14"/>
      <c r="H124" s="14"/>
      <c r="I124" s="14"/>
      <c r="J124" s="1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14"/>
      <c r="B125" s="30" t="s">
        <v>284</v>
      </c>
      <c r="C125" s="17">
        <v>0.5</v>
      </c>
      <c r="D125" s="16" t="s">
        <v>9</v>
      </c>
      <c r="E125" s="18">
        <v>285000.0</v>
      </c>
      <c r="F125" s="18">
        <f t="shared" si="11"/>
        <v>142500</v>
      </c>
      <c r="G125" s="14"/>
      <c r="H125" s="14"/>
      <c r="I125" s="14"/>
      <c r="J125" s="1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0"/>
      <c r="B126" s="22"/>
      <c r="C126" s="23"/>
      <c r="D126" s="23"/>
      <c r="E126" s="23"/>
      <c r="F126" s="24"/>
      <c r="G126" s="20"/>
      <c r="H126" s="20"/>
      <c r="I126" s="20"/>
      <c r="J126" s="20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6" t="s">
        <v>443</v>
      </c>
      <c r="B127" s="25" t="s">
        <v>24</v>
      </c>
      <c r="C127" s="8"/>
      <c r="D127" s="8"/>
      <c r="E127" s="8"/>
      <c r="F127" s="86"/>
      <c r="G127" s="87">
        <f>SUM(F129:F138)</f>
        <v>86920</v>
      </c>
      <c r="H127" s="11">
        <v>0.8</v>
      </c>
      <c r="I127" s="88">
        <f>G127/H127</f>
        <v>108650</v>
      </c>
      <c r="J127" s="13" t="s">
        <v>9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4"/>
      <c r="C128" s="17"/>
      <c r="D128" s="16"/>
      <c r="E128" s="17"/>
      <c r="F128" s="89"/>
      <c r="G128" s="14"/>
      <c r="H128" s="14"/>
      <c r="I128" s="14"/>
      <c r="J128" s="1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4"/>
      <c r="B129" s="90" t="s">
        <v>444</v>
      </c>
      <c r="C129" s="17">
        <v>1.0</v>
      </c>
      <c r="D129" s="16" t="s">
        <v>9</v>
      </c>
      <c r="E129" s="18">
        <v>30000.0</v>
      </c>
      <c r="F129" s="89">
        <f t="shared" ref="F129:F138" si="12">E129*C129</f>
        <v>30000</v>
      </c>
      <c r="G129" s="14"/>
      <c r="H129" s="14"/>
      <c r="I129" s="14"/>
      <c r="J129" s="1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4"/>
      <c r="B130" s="90" t="s">
        <v>147</v>
      </c>
      <c r="C130" s="45">
        <v>0.1</v>
      </c>
      <c r="D130" s="16" t="s">
        <v>9</v>
      </c>
      <c r="E130" s="17">
        <v>70000.0</v>
      </c>
      <c r="F130" s="89">
        <f t="shared" si="12"/>
        <v>7000</v>
      </c>
      <c r="G130" s="14"/>
      <c r="H130" s="14"/>
      <c r="I130" s="14"/>
      <c r="J130" s="1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4"/>
      <c r="B131" s="90" t="s">
        <v>266</v>
      </c>
      <c r="C131" s="17">
        <v>0.1</v>
      </c>
      <c r="D131" s="16" t="s">
        <v>9</v>
      </c>
      <c r="E131" s="17">
        <v>90000.0</v>
      </c>
      <c r="F131" s="89">
        <f t="shared" si="12"/>
        <v>9000</v>
      </c>
      <c r="G131" s="14"/>
      <c r="H131" s="14"/>
      <c r="I131" s="14"/>
      <c r="J131" s="1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4"/>
      <c r="B132" s="90" t="s">
        <v>148</v>
      </c>
      <c r="C132" s="17">
        <v>0.08</v>
      </c>
      <c r="D132" s="16" t="s">
        <v>9</v>
      </c>
      <c r="E132" s="17">
        <v>35000.0</v>
      </c>
      <c r="F132" s="89">
        <f t="shared" si="12"/>
        <v>2800</v>
      </c>
      <c r="G132" s="14"/>
      <c r="H132" s="14"/>
      <c r="I132" s="14"/>
      <c r="J132" s="1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4"/>
      <c r="B133" s="90" t="s">
        <v>119</v>
      </c>
      <c r="C133" s="17">
        <v>0.14</v>
      </c>
      <c r="D133" s="16" t="s">
        <v>9</v>
      </c>
      <c r="E133" s="18">
        <v>145000.0</v>
      </c>
      <c r="F133" s="89">
        <f t="shared" si="12"/>
        <v>20300</v>
      </c>
      <c r="G133" s="14"/>
      <c r="H133" s="14"/>
      <c r="I133" s="14"/>
      <c r="J133" s="1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4"/>
      <c r="B134" s="90" t="s">
        <v>158</v>
      </c>
      <c r="C134" s="17">
        <v>0.24</v>
      </c>
      <c r="D134" s="16" t="s">
        <v>9</v>
      </c>
      <c r="E134" s="18">
        <v>53000.0</v>
      </c>
      <c r="F134" s="89">
        <f t="shared" si="12"/>
        <v>12720</v>
      </c>
      <c r="G134" s="14"/>
      <c r="H134" s="14"/>
      <c r="I134" s="14"/>
      <c r="J134" s="1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4"/>
      <c r="B135" s="90" t="s">
        <v>87</v>
      </c>
      <c r="C135" s="17">
        <v>0.02</v>
      </c>
      <c r="D135" s="16" t="s">
        <v>9</v>
      </c>
      <c r="E135" s="18">
        <v>50000.0</v>
      </c>
      <c r="F135" s="89">
        <f t="shared" si="12"/>
        <v>1000</v>
      </c>
      <c r="G135" s="14"/>
      <c r="H135" s="14"/>
      <c r="I135" s="14"/>
      <c r="J135" s="1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4"/>
      <c r="B136" s="90" t="s">
        <v>162</v>
      </c>
      <c r="C136" s="17">
        <v>0.03</v>
      </c>
      <c r="D136" s="16" t="s">
        <v>9</v>
      </c>
      <c r="E136" s="18">
        <v>50000.0</v>
      </c>
      <c r="F136" s="89">
        <f t="shared" si="12"/>
        <v>1500</v>
      </c>
      <c r="G136" s="14"/>
      <c r="H136" s="14"/>
      <c r="I136" s="14"/>
      <c r="J136" s="1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4"/>
      <c r="B137" s="90" t="s">
        <v>29</v>
      </c>
      <c r="C137" s="17">
        <v>0.02</v>
      </c>
      <c r="D137" s="16" t="s">
        <v>9</v>
      </c>
      <c r="E137" s="18">
        <v>100000.0</v>
      </c>
      <c r="F137" s="89">
        <f t="shared" si="12"/>
        <v>2000</v>
      </c>
      <c r="G137" s="14"/>
      <c r="H137" s="14"/>
      <c r="I137" s="14"/>
      <c r="J137" s="1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4"/>
      <c r="B138" s="90" t="s">
        <v>161</v>
      </c>
      <c r="C138" s="17">
        <v>0.01</v>
      </c>
      <c r="D138" s="16" t="s">
        <v>9</v>
      </c>
      <c r="E138" s="17">
        <v>60000.0</v>
      </c>
      <c r="F138" s="89">
        <f t="shared" si="12"/>
        <v>600</v>
      </c>
      <c r="G138" s="14"/>
      <c r="H138" s="14"/>
      <c r="I138" s="14"/>
      <c r="J138" s="1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0"/>
      <c r="B139" s="22"/>
      <c r="C139" s="23"/>
      <c r="D139" s="23"/>
      <c r="E139" s="23"/>
      <c r="F139" s="91"/>
      <c r="G139" s="20"/>
      <c r="H139" s="20"/>
      <c r="I139" s="20"/>
      <c r="J139" s="2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6" t="s">
        <v>445</v>
      </c>
      <c r="B140" s="25" t="s">
        <v>24</v>
      </c>
      <c r="C140" s="8"/>
      <c r="D140" s="8"/>
      <c r="E140" s="8"/>
      <c r="F140" s="86"/>
      <c r="G140" s="87" t="str">
        <f>SUM(F142:F143)</f>
        <v>#ERROR!</v>
      </c>
      <c r="H140" s="11">
        <v>5.0</v>
      </c>
      <c r="I140" s="88" t="str">
        <f>G140/H140</f>
        <v>#ERROR!</v>
      </c>
      <c r="J140" s="13" t="s">
        <v>28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4"/>
      <c r="C141" s="17"/>
      <c r="D141" s="16"/>
      <c r="E141" s="17"/>
      <c r="F141" s="89"/>
      <c r="G141" s="14"/>
      <c r="H141" s="14"/>
      <c r="I141" s="14"/>
      <c r="J141" s="1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4"/>
      <c r="B142" s="90" t="s">
        <v>446</v>
      </c>
      <c r="C142" s="17">
        <v>0.3</v>
      </c>
      <c r="D142" s="16" t="s">
        <v>9</v>
      </c>
      <c r="E142" s="18" t="str">
        <f>[2]SAUCE!I207</f>
        <v>#ERROR!</v>
      </c>
      <c r="F142" s="89" t="str">
        <f t="shared" ref="F142:F143" si="13">E142*C142</f>
        <v>#ERROR!</v>
      </c>
      <c r="G142" s="14"/>
      <c r="H142" s="14"/>
      <c r="I142" s="14"/>
      <c r="J142" s="1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4"/>
      <c r="B143" s="90" t="s">
        <v>447</v>
      </c>
      <c r="C143" s="45">
        <v>0.08</v>
      </c>
      <c r="D143" s="16" t="s">
        <v>9</v>
      </c>
      <c r="E143" s="17">
        <v>50000.0</v>
      </c>
      <c r="F143" s="89">
        <f t="shared" si="13"/>
        <v>4000</v>
      </c>
      <c r="G143" s="14"/>
      <c r="H143" s="14"/>
      <c r="I143" s="14"/>
      <c r="J143" s="1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0"/>
      <c r="B144" s="22"/>
      <c r="C144" s="23"/>
      <c r="D144" s="23"/>
      <c r="E144" s="23"/>
      <c r="F144" s="91"/>
      <c r="G144" s="20"/>
      <c r="H144" s="20"/>
      <c r="I144" s="20"/>
      <c r="J144" s="2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6" t="s">
        <v>448</v>
      </c>
      <c r="B145" s="25" t="s">
        <v>24</v>
      </c>
      <c r="C145" s="8"/>
      <c r="D145" s="8"/>
      <c r="E145" s="8"/>
      <c r="F145" s="86"/>
      <c r="G145" s="87">
        <f>SUM(F147:F150)</f>
        <v>211100</v>
      </c>
      <c r="H145" s="11">
        <v>0.9</v>
      </c>
      <c r="I145" s="88">
        <f>G145/H145</f>
        <v>234555.5556</v>
      </c>
      <c r="J145" s="13" t="s">
        <v>9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4"/>
      <c r="C146" s="17"/>
      <c r="D146" s="16"/>
      <c r="E146" s="17"/>
      <c r="F146" s="89"/>
      <c r="G146" s="14"/>
      <c r="H146" s="14"/>
      <c r="I146" s="14"/>
      <c r="J146" s="1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4"/>
      <c r="B147" s="90" t="s">
        <v>449</v>
      </c>
      <c r="C147" s="17">
        <v>0.5</v>
      </c>
      <c r="D147" s="16" t="s">
        <v>9</v>
      </c>
      <c r="E147" s="18">
        <v>410000.0</v>
      </c>
      <c r="F147" s="89">
        <f t="shared" ref="F147:F150" si="14">E147*C147</f>
        <v>205000</v>
      </c>
      <c r="G147" s="14"/>
      <c r="H147" s="14"/>
      <c r="I147" s="14"/>
      <c r="J147" s="1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4"/>
      <c r="B148" s="90" t="s">
        <v>22</v>
      </c>
      <c r="C148" s="17">
        <v>0.2</v>
      </c>
      <c r="D148" s="16" t="s">
        <v>9</v>
      </c>
      <c r="E148" s="18">
        <v>25000.0</v>
      </c>
      <c r="F148" s="89">
        <f t="shared" si="14"/>
        <v>5000</v>
      </c>
      <c r="G148" s="14"/>
      <c r="H148" s="14"/>
      <c r="I148" s="14"/>
      <c r="J148" s="1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4"/>
      <c r="B149" s="90" t="s">
        <v>11</v>
      </c>
      <c r="C149" s="17">
        <v>0.2</v>
      </c>
      <c r="D149" s="16" t="s">
        <v>9</v>
      </c>
      <c r="E149" s="18">
        <v>3000.0</v>
      </c>
      <c r="F149" s="89">
        <f t="shared" si="14"/>
        <v>600</v>
      </c>
      <c r="G149" s="14"/>
      <c r="H149" s="14"/>
      <c r="I149" s="14"/>
      <c r="J149" s="1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4"/>
      <c r="B150" s="90" t="s">
        <v>13</v>
      </c>
      <c r="C150" s="45">
        <v>0.05</v>
      </c>
      <c r="D150" s="16" t="s">
        <v>9</v>
      </c>
      <c r="E150" s="17">
        <v>10000.0</v>
      </c>
      <c r="F150" s="89">
        <f t="shared" si="14"/>
        <v>500</v>
      </c>
      <c r="G150" s="14"/>
      <c r="H150" s="14"/>
      <c r="I150" s="14"/>
      <c r="J150" s="1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0"/>
      <c r="B151" s="22"/>
      <c r="C151" s="23"/>
      <c r="D151" s="23"/>
      <c r="E151" s="23"/>
      <c r="F151" s="91"/>
      <c r="G151" s="20"/>
      <c r="H151" s="20"/>
      <c r="I151" s="20"/>
      <c r="J151" s="20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6" t="s">
        <v>450</v>
      </c>
      <c r="B152" s="25" t="s">
        <v>24</v>
      </c>
      <c r="C152" s="8"/>
      <c r="D152" s="8"/>
      <c r="E152" s="8"/>
      <c r="F152" s="86"/>
      <c r="G152" s="87">
        <f>SUM(F154:F156)</f>
        <v>58961.11111</v>
      </c>
      <c r="H152" s="11">
        <v>0.3</v>
      </c>
      <c r="I152" s="88">
        <f>G152/H152</f>
        <v>196537.037</v>
      </c>
      <c r="J152" s="13" t="s">
        <v>9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4"/>
      <c r="C153" s="17"/>
      <c r="D153" s="16"/>
      <c r="E153" s="17"/>
      <c r="F153" s="89"/>
      <c r="G153" s="14"/>
      <c r="H153" s="14"/>
      <c r="I153" s="14"/>
      <c r="J153" s="1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4"/>
      <c r="B154" s="90" t="s">
        <v>444</v>
      </c>
      <c r="C154" s="17">
        <v>0.45</v>
      </c>
      <c r="D154" s="16" t="s">
        <v>9</v>
      </c>
      <c r="E154" s="18">
        <v>25000.0</v>
      </c>
      <c r="F154" s="89">
        <f t="shared" ref="F154:F156" si="15">E154*C154</f>
        <v>11250</v>
      </c>
      <c r="G154" s="14"/>
      <c r="H154" s="14"/>
      <c r="I154" s="14"/>
      <c r="J154" s="1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4"/>
      <c r="B155" s="90" t="s">
        <v>451</v>
      </c>
      <c r="C155" s="45">
        <v>0.002</v>
      </c>
      <c r="D155" s="16" t="s">
        <v>9</v>
      </c>
      <c r="E155" s="17">
        <v>400000.0</v>
      </c>
      <c r="F155" s="89">
        <f t="shared" si="15"/>
        <v>800</v>
      </c>
      <c r="G155" s="14"/>
      <c r="H155" s="14"/>
      <c r="I155" s="14"/>
      <c r="J155" s="1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4"/>
      <c r="B156" s="90" t="s">
        <v>452</v>
      </c>
      <c r="C156" s="17">
        <v>0.2</v>
      </c>
      <c r="D156" s="16" t="s">
        <v>9</v>
      </c>
      <c r="E156" s="89">
        <f>I145</f>
        <v>234555.5556</v>
      </c>
      <c r="F156" s="89">
        <f t="shared" si="15"/>
        <v>46911.11111</v>
      </c>
      <c r="G156" s="14"/>
      <c r="H156" s="14"/>
      <c r="I156" s="14"/>
      <c r="J156" s="1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0"/>
      <c r="B157" s="22"/>
      <c r="C157" s="23"/>
      <c r="D157" s="23"/>
      <c r="E157" s="23"/>
      <c r="F157" s="91"/>
      <c r="G157" s="20"/>
      <c r="H157" s="20"/>
      <c r="I157" s="20"/>
      <c r="J157" s="2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6" t="s">
        <v>453</v>
      </c>
      <c r="B158" s="25" t="s">
        <v>24</v>
      </c>
      <c r="C158" s="8"/>
      <c r="D158" s="8"/>
      <c r="E158" s="8"/>
      <c r="F158" s="8"/>
      <c r="G158" s="10" t="str">
        <f>SUM(F160:F165)</f>
        <v>#REF!</v>
      </c>
      <c r="H158" s="11">
        <v>12.0</v>
      </c>
      <c r="I158" s="40" t="str">
        <f>G158/H158</f>
        <v>#REF!</v>
      </c>
      <c r="J158" s="13" t="s">
        <v>31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4"/>
      <c r="B159" s="15"/>
      <c r="C159" s="17"/>
      <c r="D159" s="17"/>
      <c r="E159" s="17"/>
      <c r="F159" s="17"/>
      <c r="G159" s="14"/>
      <c r="H159" s="14"/>
      <c r="I159" s="14"/>
      <c r="J159" s="1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4"/>
      <c r="B160" s="30" t="s">
        <v>454</v>
      </c>
      <c r="C160" s="17">
        <v>1.5</v>
      </c>
      <c r="D160" s="17" t="s">
        <v>9</v>
      </c>
      <c r="E160" s="18">
        <v>80000.0</v>
      </c>
      <c r="F160" s="18">
        <f t="shared" ref="F160:F165" si="16">E160*C160</f>
        <v>120000</v>
      </c>
      <c r="G160" s="14"/>
      <c r="H160" s="14"/>
      <c r="I160" s="14"/>
      <c r="J160" s="1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4"/>
      <c r="B161" s="30" t="s">
        <v>411</v>
      </c>
      <c r="C161" s="17">
        <v>0.36</v>
      </c>
      <c r="D161" s="17" t="s">
        <v>9</v>
      </c>
      <c r="E161" s="18" t="str">
        <f>'[1]STOCK &amp; JUS'!I144</f>
        <v>#REF!</v>
      </c>
      <c r="F161" s="18" t="str">
        <f t="shared" si="16"/>
        <v>#REF!</v>
      </c>
      <c r="G161" s="14"/>
      <c r="H161" s="14"/>
      <c r="I161" s="14"/>
      <c r="J161" s="1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4"/>
      <c r="B162" s="30" t="s">
        <v>158</v>
      </c>
      <c r="C162" s="17">
        <v>0.7</v>
      </c>
      <c r="D162" s="17" t="s">
        <v>9</v>
      </c>
      <c r="E162" s="18">
        <v>55000.0</v>
      </c>
      <c r="F162" s="18">
        <f t="shared" si="16"/>
        <v>38500</v>
      </c>
      <c r="G162" s="14"/>
      <c r="H162" s="14"/>
      <c r="I162" s="14"/>
      <c r="J162" s="1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4"/>
      <c r="B163" s="30" t="s">
        <v>22</v>
      </c>
      <c r="C163" s="17">
        <v>0.16</v>
      </c>
      <c r="D163" s="17" t="s">
        <v>9</v>
      </c>
      <c r="E163" s="18">
        <v>22000.0</v>
      </c>
      <c r="F163" s="18">
        <f t="shared" si="16"/>
        <v>3520</v>
      </c>
      <c r="G163" s="14"/>
      <c r="H163" s="14"/>
      <c r="I163" s="14"/>
      <c r="J163" s="1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4"/>
      <c r="B164" s="30" t="s">
        <v>118</v>
      </c>
      <c r="C164" s="17">
        <v>0.06</v>
      </c>
      <c r="D164" s="17" t="s">
        <v>9</v>
      </c>
      <c r="E164" s="18">
        <v>59000.0</v>
      </c>
      <c r="F164" s="18">
        <f t="shared" si="16"/>
        <v>3540</v>
      </c>
      <c r="G164" s="14"/>
      <c r="H164" s="14"/>
      <c r="I164" s="14"/>
      <c r="J164" s="1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4"/>
      <c r="B165" s="30" t="s">
        <v>13</v>
      </c>
      <c r="C165" s="17">
        <v>0.01</v>
      </c>
      <c r="D165" s="17" t="s">
        <v>9</v>
      </c>
      <c r="E165" s="18">
        <v>10000.0</v>
      </c>
      <c r="F165" s="18">
        <f t="shared" si="16"/>
        <v>100</v>
      </c>
      <c r="G165" s="14"/>
      <c r="H165" s="14"/>
      <c r="I165" s="14"/>
      <c r="J165" s="1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0"/>
      <c r="B166" s="21"/>
      <c r="C166" s="23"/>
      <c r="D166" s="23"/>
      <c r="E166" s="23"/>
      <c r="F166" s="23"/>
      <c r="G166" s="20"/>
      <c r="H166" s="20"/>
      <c r="I166" s="20"/>
      <c r="J166" s="2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6" t="s">
        <v>455</v>
      </c>
      <c r="B167" s="25" t="s">
        <v>24</v>
      </c>
      <c r="C167" s="8"/>
      <c r="D167" s="8"/>
      <c r="E167" s="8"/>
      <c r="F167" s="8"/>
      <c r="G167" s="10" t="str">
        <f>SUM(F169:F174)</f>
        <v>#REF!</v>
      </c>
      <c r="H167" s="11">
        <v>0.8</v>
      </c>
      <c r="I167" s="40" t="str">
        <f>G167/H167</f>
        <v>#REF!</v>
      </c>
      <c r="J167" s="13" t="s">
        <v>9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4"/>
      <c r="B168" s="15"/>
      <c r="C168" s="17"/>
      <c r="D168" s="17"/>
      <c r="E168" s="17"/>
      <c r="F168" s="17"/>
      <c r="G168" s="14"/>
      <c r="H168" s="14"/>
      <c r="I168" s="14"/>
      <c r="J168" s="1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4"/>
      <c r="B169" s="30" t="s">
        <v>456</v>
      </c>
      <c r="C169" s="17">
        <v>1.0</v>
      </c>
      <c r="D169" s="17" t="s">
        <v>9</v>
      </c>
      <c r="E169" s="18">
        <v>80000.0</v>
      </c>
      <c r="F169" s="18">
        <f t="shared" ref="F169:F174" si="17">E169*C169</f>
        <v>80000</v>
      </c>
      <c r="G169" s="14"/>
      <c r="H169" s="14"/>
      <c r="I169" s="14"/>
      <c r="J169" s="1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4"/>
      <c r="B170" s="30" t="s">
        <v>411</v>
      </c>
      <c r="C170" s="17">
        <v>0.36</v>
      </c>
      <c r="D170" s="17" t="s">
        <v>9</v>
      </c>
      <c r="E170" s="18" t="str">
        <f>E161</f>
        <v>#REF!</v>
      </c>
      <c r="F170" s="18" t="str">
        <f t="shared" si="17"/>
        <v>#REF!</v>
      </c>
      <c r="G170" s="14"/>
      <c r="H170" s="14"/>
      <c r="I170" s="14"/>
      <c r="J170" s="1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4"/>
      <c r="B171" s="30" t="s">
        <v>158</v>
      </c>
      <c r="C171" s="17">
        <v>0.7</v>
      </c>
      <c r="D171" s="17" t="s">
        <v>9</v>
      </c>
      <c r="E171" s="18">
        <v>55000.0</v>
      </c>
      <c r="F171" s="18">
        <f t="shared" si="17"/>
        <v>38500</v>
      </c>
      <c r="G171" s="14"/>
      <c r="H171" s="14"/>
      <c r="I171" s="14"/>
      <c r="J171" s="1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4"/>
      <c r="B172" s="30" t="s">
        <v>22</v>
      </c>
      <c r="C172" s="17">
        <v>0.16</v>
      </c>
      <c r="D172" s="17" t="s">
        <v>9</v>
      </c>
      <c r="E172" s="18">
        <v>22000.0</v>
      </c>
      <c r="F172" s="18">
        <f t="shared" si="17"/>
        <v>3520</v>
      </c>
      <c r="G172" s="14"/>
      <c r="H172" s="14"/>
      <c r="I172" s="14"/>
      <c r="J172" s="1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4"/>
      <c r="B173" s="30" t="s">
        <v>118</v>
      </c>
      <c r="C173" s="17">
        <v>0.06</v>
      </c>
      <c r="D173" s="17" t="s">
        <v>9</v>
      </c>
      <c r="E173" s="18">
        <v>59000.0</v>
      </c>
      <c r="F173" s="18">
        <f t="shared" si="17"/>
        <v>3540</v>
      </c>
      <c r="G173" s="14"/>
      <c r="H173" s="14"/>
      <c r="I173" s="14"/>
      <c r="J173" s="1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4"/>
      <c r="B174" s="30" t="s">
        <v>13</v>
      </c>
      <c r="C174" s="17">
        <v>0.01</v>
      </c>
      <c r="D174" s="17" t="s">
        <v>9</v>
      </c>
      <c r="E174" s="18">
        <v>10000.0</v>
      </c>
      <c r="F174" s="18">
        <f t="shared" si="17"/>
        <v>100</v>
      </c>
      <c r="G174" s="14"/>
      <c r="H174" s="14"/>
      <c r="I174" s="14"/>
      <c r="J174" s="1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0"/>
      <c r="B175" s="21"/>
      <c r="C175" s="23"/>
      <c r="D175" s="23"/>
      <c r="E175" s="23"/>
      <c r="F175" s="23"/>
      <c r="G175" s="20"/>
      <c r="H175" s="20"/>
      <c r="I175" s="20"/>
      <c r="J175" s="2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6" t="s">
        <v>457</v>
      </c>
      <c r="B176" s="25" t="s">
        <v>24</v>
      </c>
      <c r="C176" s="8"/>
      <c r="D176" s="8"/>
      <c r="E176" s="8"/>
      <c r="F176" s="8"/>
      <c r="G176" s="10" t="str">
        <f>SUM(F178:F183)</f>
        <v>#REF!</v>
      </c>
      <c r="H176" s="11">
        <v>0.64</v>
      </c>
      <c r="I176" s="40" t="str">
        <f>G176/H176</f>
        <v>#REF!</v>
      </c>
      <c r="J176" s="13" t="s">
        <v>9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4"/>
      <c r="B177" s="15"/>
      <c r="C177" s="17"/>
      <c r="D177" s="17"/>
      <c r="E177" s="17"/>
      <c r="F177" s="17"/>
      <c r="G177" s="14"/>
      <c r="H177" s="14"/>
      <c r="I177" s="14"/>
      <c r="J177" s="1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4"/>
      <c r="B178" s="30" t="s">
        <v>458</v>
      </c>
      <c r="C178" s="17">
        <v>1.5</v>
      </c>
      <c r="D178" s="17" t="s">
        <v>9</v>
      </c>
      <c r="E178" s="18">
        <v>134000.0</v>
      </c>
      <c r="F178" s="18">
        <f t="shared" ref="F178:F183" si="18">E178*C178</f>
        <v>201000</v>
      </c>
      <c r="G178" s="14"/>
      <c r="H178" s="14"/>
      <c r="I178" s="14"/>
      <c r="J178" s="1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4"/>
      <c r="B179" s="30" t="s">
        <v>411</v>
      </c>
      <c r="C179" s="17">
        <v>0.36</v>
      </c>
      <c r="D179" s="17" t="s">
        <v>9</v>
      </c>
      <c r="E179" s="18" t="str">
        <f>E161</f>
        <v>#REF!</v>
      </c>
      <c r="F179" s="18" t="str">
        <f t="shared" si="18"/>
        <v>#REF!</v>
      </c>
      <c r="G179" s="14"/>
      <c r="H179" s="14"/>
      <c r="I179" s="14"/>
      <c r="J179" s="1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4"/>
      <c r="B180" s="30" t="s">
        <v>158</v>
      </c>
      <c r="C180" s="17">
        <v>0.7</v>
      </c>
      <c r="D180" s="17" t="s">
        <v>9</v>
      </c>
      <c r="E180" s="18">
        <v>55000.0</v>
      </c>
      <c r="F180" s="18">
        <f t="shared" si="18"/>
        <v>38500</v>
      </c>
      <c r="G180" s="14"/>
      <c r="H180" s="14"/>
      <c r="I180" s="14"/>
      <c r="J180" s="1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4"/>
      <c r="B181" s="30" t="s">
        <v>22</v>
      </c>
      <c r="C181" s="17">
        <v>0.16</v>
      </c>
      <c r="D181" s="17" t="s">
        <v>9</v>
      </c>
      <c r="E181" s="18">
        <v>22000.0</v>
      </c>
      <c r="F181" s="18">
        <f t="shared" si="18"/>
        <v>3520</v>
      </c>
      <c r="G181" s="14"/>
      <c r="H181" s="14"/>
      <c r="I181" s="14"/>
      <c r="J181" s="1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4"/>
      <c r="B182" s="30" t="s">
        <v>118</v>
      </c>
      <c r="C182" s="17">
        <v>0.06</v>
      </c>
      <c r="D182" s="17" t="s">
        <v>9</v>
      </c>
      <c r="E182" s="18">
        <v>59000.0</v>
      </c>
      <c r="F182" s="18">
        <f t="shared" si="18"/>
        <v>3540</v>
      </c>
      <c r="G182" s="14"/>
      <c r="H182" s="14"/>
      <c r="I182" s="14"/>
      <c r="J182" s="1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4"/>
      <c r="B183" s="30" t="s">
        <v>13</v>
      </c>
      <c r="C183" s="17">
        <v>0.01</v>
      </c>
      <c r="D183" s="17" t="s">
        <v>9</v>
      </c>
      <c r="E183" s="18">
        <v>10000.0</v>
      </c>
      <c r="F183" s="18">
        <f t="shared" si="18"/>
        <v>100</v>
      </c>
      <c r="G183" s="14"/>
      <c r="H183" s="14"/>
      <c r="I183" s="14"/>
      <c r="J183" s="1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0"/>
      <c r="B184" s="21"/>
      <c r="C184" s="23"/>
      <c r="D184" s="23"/>
      <c r="E184" s="23"/>
      <c r="F184" s="23"/>
      <c r="G184" s="20"/>
      <c r="H184" s="20"/>
      <c r="I184" s="20"/>
      <c r="J184" s="2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6" t="s">
        <v>459</v>
      </c>
      <c r="B185" s="25" t="s">
        <v>24</v>
      </c>
      <c r="C185" s="8"/>
      <c r="D185" s="8"/>
      <c r="E185" s="8"/>
      <c r="F185" s="8"/>
      <c r="G185" s="10">
        <f>SUM(F187:F196)</f>
        <v>99210</v>
      </c>
      <c r="H185" s="11">
        <v>1.0</v>
      </c>
      <c r="I185" s="40">
        <f>G185/H185</f>
        <v>99210</v>
      </c>
      <c r="J185" s="13" t="s">
        <v>9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4"/>
      <c r="B186" s="15"/>
      <c r="C186" s="17"/>
      <c r="D186" s="17"/>
      <c r="E186" s="17"/>
      <c r="F186" s="17"/>
      <c r="G186" s="14"/>
      <c r="H186" s="14"/>
      <c r="I186" s="14"/>
      <c r="J186" s="1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4"/>
      <c r="B187" s="30" t="s">
        <v>456</v>
      </c>
      <c r="C187" s="17">
        <v>1.0</v>
      </c>
      <c r="D187" s="17" t="s">
        <v>9</v>
      </c>
      <c r="E187" s="18">
        <v>72000.0</v>
      </c>
      <c r="F187" s="18">
        <f t="shared" ref="F187:F196" si="19">E187*C187</f>
        <v>72000</v>
      </c>
      <c r="G187" s="14"/>
      <c r="H187" s="14"/>
      <c r="I187" s="14"/>
      <c r="J187" s="1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4"/>
      <c r="B188" s="30" t="s">
        <v>11</v>
      </c>
      <c r="C188" s="17">
        <v>0.36</v>
      </c>
      <c r="D188" s="17" t="s">
        <v>9</v>
      </c>
      <c r="E188" s="18">
        <v>4000.0</v>
      </c>
      <c r="F188" s="18">
        <f t="shared" si="19"/>
        <v>1440</v>
      </c>
      <c r="G188" s="14"/>
      <c r="H188" s="14"/>
      <c r="I188" s="14"/>
      <c r="J188" s="1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4"/>
      <c r="B189" s="30" t="s">
        <v>158</v>
      </c>
      <c r="C189" s="17">
        <v>0.29</v>
      </c>
      <c r="D189" s="17" t="s">
        <v>9</v>
      </c>
      <c r="E189" s="18">
        <v>55000.0</v>
      </c>
      <c r="F189" s="18">
        <f t="shared" si="19"/>
        <v>15950</v>
      </c>
      <c r="G189" s="14"/>
      <c r="H189" s="14"/>
      <c r="I189" s="14"/>
      <c r="J189" s="1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4"/>
      <c r="B190" s="30" t="s">
        <v>162</v>
      </c>
      <c r="C190" s="17">
        <v>0.04</v>
      </c>
      <c r="D190" s="17" t="s">
        <v>9</v>
      </c>
      <c r="E190" s="18">
        <v>30000.0</v>
      </c>
      <c r="F190" s="18">
        <f t="shared" si="19"/>
        <v>1200</v>
      </c>
      <c r="G190" s="14"/>
      <c r="H190" s="14"/>
      <c r="I190" s="14"/>
      <c r="J190" s="1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4"/>
      <c r="B191" s="30" t="s">
        <v>87</v>
      </c>
      <c r="C191" s="17">
        <v>0.03</v>
      </c>
      <c r="D191" s="17" t="s">
        <v>9</v>
      </c>
      <c r="E191" s="18">
        <v>50000.0</v>
      </c>
      <c r="F191" s="18">
        <f t="shared" si="19"/>
        <v>1500</v>
      </c>
      <c r="G191" s="14"/>
      <c r="H191" s="14"/>
      <c r="I191" s="14"/>
      <c r="J191" s="1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4"/>
      <c r="B192" s="30" t="s">
        <v>460</v>
      </c>
      <c r="C192" s="17">
        <v>0.02</v>
      </c>
      <c r="D192" s="17" t="s">
        <v>9</v>
      </c>
      <c r="E192" s="18">
        <v>50000.0</v>
      </c>
      <c r="F192" s="18">
        <f t="shared" si="19"/>
        <v>1000</v>
      </c>
      <c r="G192" s="14"/>
      <c r="H192" s="14"/>
      <c r="I192" s="14"/>
      <c r="J192" s="1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4"/>
      <c r="B193" s="30" t="s">
        <v>461</v>
      </c>
      <c r="C193" s="17">
        <v>0.005</v>
      </c>
      <c r="D193" s="17" t="s">
        <v>9</v>
      </c>
      <c r="E193" s="18">
        <v>108000.0</v>
      </c>
      <c r="F193" s="18">
        <f t="shared" si="19"/>
        <v>540</v>
      </c>
      <c r="G193" s="14"/>
      <c r="H193" s="14"/>
      <c r="I193" s="14"/>
      <c r="J193" s="1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4"/>
      <c r="B194" s="30" t="s">
        <v>22</v>
      </c>
      <c r="C194" s="17">
        <v>0.12</v>
      </c>
      <c r="D194" s="17" t="s">
        <v>9</v>
      </c>
      <c r="E194" s="18">
        <v>25000.0</v>
      </c>
      <c r="F194" s="18">
        <f t="shared" si="19"/>
        <v>3000</v>
      </c>
      <c r="G194" s="14"/>
      <c r="H194" s="14"/>
      <c r="I194" s="14"/>
      <c r="J194" s="1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4"/>
      <c r="B195" s="30" t="s">
        <v>13</v>
      </c>
      <c r="C195" s="17">
        <v>0.008</v>
      </c>
      <c r="D195" s="17" t="s">
        <v>9</v>
      </c>
      <c r="E195" s="18">
        <v>10000.0</v>
      </c>
      <c r="F195" s="18">
        <f t="shared" si="19"/>
        <v>80</v>
      </c>
      <c r="G195" s="14"/>
      <c r="H195" s="14"/>
      <c r="I195" s="14"/>
      <c r="J195" s="1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4"/>
      <c r="B196" s="30" t="s">
        <v>141</v>
      </c>
      <c r="C196" s="17">
        <v>0.005</v>
      </c>
      <c r="D196" s="17" t="s">
        <v>9</v>
      </c>
      <c r="E196" s="18">
        <v>500000.0</v>
      </c>
      <c r="F196" s="18">
        <f t="shared" si="19"/>
        <v>2500</v>
      </c>
      <c r="G196" s="14"/>
      <c r="H196" s="14"/>
      <c r="I196" s="14"/>
      <c r="J196" s="1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0"/>
      <c r="B197" s="21"/>
      <c r="C197" s="23"/>
      <c r="D197" s="23"/>
      <c r="E197" s="23"/>
      <c r="F197" s="23"/>
      <c r="G197" s="20"/>
      <c r="H197" s="20"/>
      <c r="I197" s="20"/>
      <c r="J197" s="2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6" t="s">
        <v>462</v>
      </c>
      <c r="B198" s="25" t="s">
        <v>24</v>
      </c>
      <c r="C198" s="8"/>
      <c r="D198" s="8"/>
      <c r="E198" s="8"/>
      <c r="F198" s="8"/>
      <c r="G198" s="10">
        <f>SUM(F200:F216)</f>
        <v>404270</v>
      </c>
      <c r="H198" s="11">
        <v>1.0</v>
      </c>
      <c r="I198" s="40">
        <f>G198/H198</f>
        <v>404270</v>
      </c>
      <c r="J198" s="13" t="s">
        <v>9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4"/>
      <c r="B199" s="15"/>
      <c r="C199" s="17"/>
      <c r="D199" s="17"/>
      <c r="E199" s="17"/>
      <c r="F199" s="17"/>
      <c r="G199" s="14"/>
      <c r="H199" s="14"/>
      <c r="I199" s="14"/>
      <c r="J199" s="1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4"/>
      <c r="B200" s="30" t="s">
        <v>463</v>
      </c>
      <c r="C200" s="17">
        <v>1.0</v>
      </c>
      <c r="D200" s="17" t="s">
        <v>9</v>
      </c>
      <c r="E200" s="18">
        <v>39000.0</v>
      </c>
      <c r="F200" s="18">
        <f t="shared" ref="F200:F215" si="20">E200*C200</f>
        <v>39000</v>
      </c>
      <c r="G200" s="14"/>
      <c r="H200" s="14"/>
      <c r="I200" s="14"/>
      <c r="J200" s="1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4"/>
      <c r="B201" s="30" t="s">
        <v>11</v>
      </c>
      <c r="C201" s="17">
        <v>0.1</v>
      </c>
      <c r="D201" s="17" t="s">
        <v>9</v>
      </c>
      <c r="E201" s="18">
        <v>3000.0</v>
      </c>
      <c r="F201" s="18">
        <f t="shared" si="20"/>
        <v>300</v>
      </c>
      <c r="G201" s="14"/>
      <c r="H201" s="14"/>
      <c r="I201" s="14"/>
      <c r="J201" s="1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4"/>
      <c r="B202" s="30" t="s">
        <v>464</v>
      </c>
      <c r="C202" s="17">
        <v>0.7</v>
      </c>
      <c r="D202" s="17" t="s">
        <v>9</v>
      </c>
      <c r="E202" s="18">
        <v>450000.0</v>
      </c>
      <c r="F202" s="18">
        <f t="shared" si="20"/>
        <v>315000</v>
      </c>
      <c r="G202" s="14"/>
      <c r="H202" s="14"/>
      <c r="I202" s="14"/>
      <c r="J202" s="1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4"/>
      <c r="B203" s="30" t="s">
        <v>53</v>
      </c>
      <c r="C203" s="17">
        <v>0.2</v>
      </c>
      <c r="D203" s="17" t="s">
        <v>9</v>
      </c>
      <c r="E203" s="18">
        <v>150000.0</v>
      </c>
      <c r="F203" s="18">
        <f t="shared" si="20"/>
        <v>30000</v>
      </c>
      <c r="G203" s="14"/>
      <c r="H203" s="14"/>
      <c r="I203" s="14"/>
      <c r="J203" s="1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4"/>
      <c r="B204" s="30" t="s">
        <v>13</v>
      </c>
      <c r="C204" s="17">
        <v>0.03</v>
      </c>
      <c r="D204" s="17" t="s">
        <v>9</v>
      </c>
      <c r="E204" s="18">
        <v>8000.0</v>
      </c>
      <c r="F204" s="18">
        <f t="shared" si="20"/>
        <v>240</v>
      </c>
      <c r="G204" s="14"/>
      <c r="H204" s="14"/>
      <c r="I204" s="14"/>
      <c r="J204" s="1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4"/>
      <c r="B205" s="30" t="s">
        <v>22</v>
      </c>
      <c r="C205" s="17">
        <v>0.03</v>
      </c>
      <c r="D205" s="17" t="s">
        <v>9</v>
      </c>
      <c r="E205" s="18">
        <v>25000.0</v>
      </c>
      <c r="F205" s="18">
        <f t="shared" si="20"/>
        <v>750</v>
      </c>
      <c r="G205" s="14"/>
      <c r="H205" s="14"/>
      <c r="I205" s="14"/>
      <c r="J205" s="1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4"/>
      <c r="B206" s="30" t="s">
        <v>87</v>
      </c>
      <c r="C206" s="17">
        <v>0.03</v>
      </c>
      <c r="D206" s="17" t="s">
        <v>9</v>
      </c>
      <c r="E206" s="18">
        <v>55000.0</v>
      </c>
      <c r="F206" s="18">
        <f t="shared" si="20"/>
        <v>1650</v>
      </c>
      <c r="G206" s="14"/>
      <c r="H206" s="14"/>
      <c r="I206" s="14"/>
      <c r="J206" s="1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4"/>
      <c r="B207" s="30" t="s">
        <v>338</v>
      </c>
      <c r="C207" s="17">
        <v>0.05</v>
      </c>
      <c r="D207" s="17" t="s">
        <v>9</v>
      </c>
      <c r="E207" s="18">
        <v>70000.0</v>
      </c>
      <c r="F207" s="18">
        <f t="shared" si="20"/>
        <v>3500</v>
      </c>
      <c r="G207" s="14"/>
      <c r="H207" s="14"/>
      <c r="I207" s="14"/>
      <c r="J207" s="1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4"/>
      <c r="B208" s="30" t="s">
        <v>465</v>
      </c>
      <c r="C208" s="17">
        <v>0.02</v>
      </c>
      <c r="D208" s="17" t="s">
        <v>9</v>
      </c>
      <c r="E208" s="18">
        <v>80000.0</v>
      </c>
      <c r="F208" s="18">
        <f t="shared" si="20"/>
        <v>1600</v>
      </c>
      <c r="G208" s="14"/>
      <c r="H208" s="14"/>
      <c r="I208" s="14"/>
      <c r="J208" s="1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4"/>
      <c r="B209" s="30" t="s">
        <v>451</v>
      </c>
      <c r="C209" s="17">
        <v>0.005</v>
      </c>
      <c r="D209" s="17" t="s">
        <v>9</v>
      </c>
      <c r="E209" s="18">
        <v>540000.0</v>
      </c>
      <c r="F209" s="18">
        <f t="shared" si="20"/>
        <v>2700</v>
      </c>
      <c r="G209" s="14"/>
      <c r="H209" s="14"/>
      <c r="I209" s="14"/>
      <c r="J209" s="1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4"/>
      <c r="B210" s="30" t="s">
        <v>415</v>
      </c>
      <c r="C210" s="17">
        <v>0.005</v>
      </c>
      <c r="D210" s="17" t="s">
        <v>9</v>
      </c>
      <c r="E210" s="18">
        <v>400000.0</v>
      </c>
      <c r="F210" s="18">
        <f t="shared" si="20"/>
        <v>2000</v>
      </c>
      <c r="G210" s="14"/>
      <c r="H210" s="14"/>
      <c r="I210" s="14"/>
      <c r="J210" s="1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4"/>
      <c r="B211" s="30" t="s">
        <v>247</v>
      </c>
      <c r="C211" s="17">
        <v>0.005</v>
      </c>
      <c r="D211" s="17" t="s">
        <v>9</v>
      </c>
      <c r="E211" s="18">
        <v>108000.0</v>
      </c>
      <c r="F211" s="18">
        <f t="shared" si="20"/>
        <v>540</v>
      </c>
      <c r="G211" s="14"/>
      <c r="H211" s="14"/>
      <c r="I211" s="14"/>
      <c r="J211" s="1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4"/>
      <c r="B212" s="30" t="s">
        <v>245</v>
      </c>
      <c r="C212" s="17">
        <v>0.01</v>
      </c>
      <c r="D212" s="17" t="s">
        <v>9</v>
      </c>
      <c r="E212" s="18">
        <v>162000.0</v>
      </c>
      <c r="F212" s="18">
        <f t="shared" si="20"/>
        <v>1620</v>
      </c>
      <c r="G212" s="14"/>
      <c r="H212" s="14"/>
      <c r="I212" s="14"/>
      <c r="J212" s="1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4"/>
      <c r="B213" s="30" t="s">
        <v>90</v>
      </c>
      <c r="C213" s="17">
        <v>0.01</v>
      </c>
      <c r="D213" s="17" t="s">
        <v>9</v>
      </c>
      <c r="E213" s="18">
        <v>10000.0</v>
      </c>
      <c r="F213" s="18">
        <f t="shared" si="20"/>
        <v>100</v>
      </c>
      <c r="G213" s="14"/>
      <c r="H213" s="14"/>
      <c r="I213" s="14"/>
      <c r="J213" s="1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4"/>
      <c r="B214" s="30" t="s">
        <v>420</v>
      </c>
      <c r="C214" s="17">
        <v>0.01</v>
      </c>
      <c r="D214" s="17" t="s">
        <v>9</v>
      </c>
      <c r="E214" s="18">
        <v>320000.0</v>
      </c>
      <c r="F214" s="18">
        <f t="shared" si="20"/>
        <v>3200</v>
      </c>
      <c r="G214" s="14"/>
      <c r="H214" s="14"/>
      <c r="I214" s="14"/>
      <c r="J214" s="1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4"/>
      <c r="B215" s="30" t="s">
        <v>292</v>
      </c>
      <c r="C215" s="17">
        <v>0.003</v>
      </c>
      <c r="D215" s="17" t="s">
        <v>9</v>
      </c>
      <c r="E215" s="18">
        <v>500000.0</v>
      </c>
      <c r="F215" s="18">
        <f t="shared" si="20"/>
        <v>1500</v>
      </c>
      <c r="G215" s="14"/>
      <c r="H215" s="14"/>
      <c r="I215" s="14"/>
      <c r="J215" s="1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4"/>
      <c r="B216" s="2" t="s">
        <v>466</v>
      </c>
      <c r="C216" s="17">
        <v>0.1</v>
      </c>
      <c r="D216" s="17" t="s">
        <v>9</v>
      </c>
      <c r="E216" s="18">
        <v>190000.0</v>
      </c>
      <c r="F216" s="18">
        <f>E216*C215</f>
        <v>570</v>
      </c>
      <c r="G216" s="14"/>
      <c r="H216" s="14"/>
      <c r="I216" s="14"/>
      <c r="J216" s="1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0"/>
      <c r="B217" s="21"/>
      <c r="C217" s="23"/>
      <c r="D217" s="23"/>
      <c r="E217" s="23"/>
      <c r="F217" s="23"/>
      <c r="G217" s="20"/>
      <c r="H217" s="20"/>
      <c r="I217" s="20"/>
      <c r="J217" s="20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79" t="s">
        <v>467</v>
      </c>
      <c r="B218" s="106" t="s">
        <v>24</v>
      </c>
      <c r="C218" s="107"/>
      <c r="D218" s="8"/>
      <c r="E218" s="8"/>
      <c r="F218" s="86"/>
      <c r="G218" s="87" t="str">
        <f>SUM(F220:F221)</f>
        <v>#ERROR!</v>
      </c>
      <c r="H218" s="11">
        <v>5.0</v>
      </c>
      <c r="I218" s="88" t="str">
        <f>G218/H218</f>
        <v>#ERROR!</v>
      </c>
      <c r="J218" s="13" t="s">
        <v>28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81"/>
      <c r="B219" s="37"/>
      <c r="C219" s="16"/>
      <c r="D219" s="16"/>
      <c r="E219" s="17"/>
      <c r="F219" s="89"/>
      <c r="G219" s="14"/>
      <c r="H219" s="14"/>
      <c r="I219" s="14"/>
      <c r="J219" s="1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81"/>
      <c r="B220" s="108" t="s">
        <v>468</v>
      </c>
      <c r="C220" s="16"/>
      <c r="D220" s="16" t="s">
        <v>9</v>
      </c>
      <c r="E220" s="18" t="str">
        <f>[2]SAUCE!I285</f>
        <v>#ERROR!</v>
      </c>
      <c r="F220" s="89" t="str">
        <f t="shared" ref="F220:F221" si="21">E220*C220</f>
        <v>#ERROR!</v>
      </c>
      <c r="G220" s="14"/>
      <c r="H220" s="14"/>
      <c r="I220" s="14"/>
      <c r="J220" s="1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81"/>
      <c r="B221" s="108" t="s">
        <v>469</v>
      </c>
      <c r="C221" s="109"/>
      <c r="D221" s="16" t="s">
        <v>9</v>
      </c>
      <c r="E221" s="17">
        <v>50000.0</v>
      </c>
      <c r="F221" s="89">
        <f t="shared" si="21"/>
        <v>0</v>
      </c>
      <c r="G221" s="14"/>
      <c r="H221" s="14"/>
      <c r="I221" s="14"/>
      <c r="J221" s="1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81"/>
      <c r="B222" s="108" t="s">
        <v>470</v>
      </c>
      <c r="C222" s="109"/>
      <c r="D222" s="16"/>
      <c r="E222" s="17"/>
      <c r="F222" s="89"/>
      <c r="G222" s="14"/>
      <c r="H222" s="14"/>
      <c r="I222" s="14"/>
      <c r="J222" s="1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83"/>
      <c r="B223" s="110" t="s">
        <v>34</v>
      </c>
      <c r="C223" s="22"/>
      <c r="D223" s="17"/>
      <c r="E223" s="23"/>
      <c r="F223" s="89"/>
      <c r="G223" s="20"/>
      <c r="H223" s="20"/>
      <c r="I223" s="20"/>
      <c r="J223" s="20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79" t="s">
        <v>471</v>
      </c>
      <c r="B224" s="106" t="s">
        <v>24</v>
      </c>
      <c r="C224" s="3"/>
      <c r="D224" s="8"/>
      <c r="E224" s="3"/>
      <c r="F224" s="9"/>
      <c r="G224" s="111">
        <f>SUM(F226:F235)</f>
        <v>222124</v>
      </c>
      <c r="H224" s="27">
        <v>2.5</v>
      </c>
      <c r="I224" s="28">
        <f>G224/H224</f>
        <v>88849.6</v>
      </c>
      <c r="J224" s="29" t="s">
        <v>9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81"/>
      <c r="B225" s="37"/>
      <c r="C225" s="3"/>
      <c r="D225" s="17"/>
      <c r="E225" s="3"/>
      <c r="F225" s="18"/>
      <c r="G225" s="112"/>
      <c r="H225" s="14"/>
      <c r="I225" s="14"/>
      <c r="J225" s="14"/>
      <c r="K225" s="2"/>
      <c r="L225" s="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81"/>
      <c r="B226" s="82" t="s">
        <v>472</v>
      </c>
      <c r="C226" s="3">
        <v>1.0</v>
      </c>
      <c r="D226" s="17" t="s">
        <v>9</v>
      </c>
      <c r="E226" s="113">
        <v>160000.0</v>
      </c>
      <c r="F226" s="18">
        <f t="shared" ref="F226:F235" si="22">E226*C226</f>
        <v>160000</v>
      </c>
      <c r="G226" s="112"/>
      <c r="H226" s="14"/>
      <c r="I226" s="14"/>
      <c r="J226" s="1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81"/>
      <c r="B227" s="82" t="s">
        <v>120</v>
      </c>
      <c r="C227" s="3">
        <v>0.7</v>
      </c>
      <c r="D227" s="17" t="s">
        <v>9</v>
      </c>
      <c r="E227" s="113">
        <v>64000.0</v>
      </c>
      <c r="F227" s="18">
        <f t="shared" si="22"/>
        <v>44800</v>
      </c>
      <c r="G227" s="112"/>
      <c r="H227" s="14"/>
      <c r="I227" s="14"/>
      <c r="J227" s="1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81"/>
      <c r="B228" s="82" t="s">
        <v>13</v>
      </c>
      <c r="C228" s="3">
        <v>0.03</v>
      </c>
      <c r="D228" s="17" t="s">
        <v>9</v>
      </c>
      <c r="E228" s="113">
        <v>6000.0</v>
      </c>
      <c r="F228" s="18">
        <f t="shared" si="22"/>
        <v>180</v>
      </c>
      <c r="G228" s="112"/>
      <c r="H228" s="14"/>
      <c r="I228" s="14"/>
      <c r="J228" s="1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81"/>
      <c r="B229" s="82" t="s">
        <v>22</v>
      </c>
      <c r="C229" s="3">
        <v>0.03</v>
      </c>
      <c r="D229" s="17" t="s">
        <v>9</v>
      </c>
      <c r="E229" s="113">
        <v>22000.0</v>
      </c>
      <c r="F229" s="18">
        <f t="shared" si="22"/>
        <v>660</v>
      </c>
      <c r="G229" s="112"/>
      <c r="H229" s="14"/>
      <c r="I229" s="14"/>
      <c r="J229" s="1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81"/>
      <c r="B230" s="82" t="s">
        <v>87</v>
      </c>
      <c r="C230" s="3">
        <v>0.07</v>
      </c>
      <c r="D230" s="17" t="s">
        <v>9</v>
      </c>
      <c r="E230" s="113">
        <v>116500.0</v>
      </c>
      <c r="F230" s="18">
        <f t="shared" si="22"/>
        <v>8155</v>
      </c>
      <c r="G230" s="112"/>
      <c r="H230" s="14"/>
      <c r="I230" s="14"/>
      <c r="J230" s="1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81"/>
      <c r="B231" s="82" t="s">
        <v>103</v>
      </c>
      <c r="C231" s="3">
        <v>0.003</v>
      </c>
      <c r="D231" s="17" t="s">
        <v>9</v>
      </c>
      <c r="E231" s="113">
        <v>295000.0</v>
      </c>
      <c r="F231" s="18">
        <f t="shared" si="22"/>
        <v>885</v>
      </c>
      <c r="G231" s="112"/>
      <c r="H231" s="14"/>
      <c r="I231" s="14"/>
      <c r="J231" s="1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81"/>
      <c r="B232" s="82" t="s">
        <v>415</v>
      </c>
      <c r="C232" s="3">
        <v>0.005</v>
      </c>
      <c r="D232" s="17" t="s">
        <v>9</v>
      </c>
      <c r="E232" s="113">
        <v>284000.0</v>
      </c>
      <c r="F232" s="18">
        <f t="shared" si="22"/>
        <v>1420</v>
      </c>
      <c r="G232" s="112"/>
      <c r="H232" s="14"/>
      <c r="I232" s="14"/>
      <c r="J232" s="1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81"/>
      <c r="B233" s="82" t="s">
        <v>247</v>
      </c>
      <c r="C233" s="3">
        <v>0.003</v>
      </c>
      <c r="D233" s="17" t="s">
        <v>9</v>
      </c>
      <c r="E233" s="113">
        <v>108000.0</v>
      </c>
      <c r="F233" s="18">
        <f t="shared" si="22"/>
        <v>324</v>
      </c>
      <c r="G233" s="112"/>
      <c r="H233" s="14"/>
      <c r="I233" s="14"/>
      <c r="J233" s="1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81"/>
      <c r="B234" s="82" t="s">
        <v>90</v>
      </c>
      <c r="C234" s="3">
        <v>0.01</v>
      </c>
      <c r="D234" s="17" t="s">
        <v>9</v>
      </c>
      <c r="E234" s="113">
        <v>285000.0</v>
      </c>
      <c r="F234" s="18">
        <f t="shared" si="22"/>
        <v>2850</v>
      </c>
      <c r="G234" s="112"/>
      <c r="H234" s="14"/>
      <c r="I234" s="14"/>
      <c r="J234" s="1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81"/>
      <c r="B235" s="82" t="s">
        <v>420</v>
      </c>
      <c r="C235" s="3">
        <v>0.01</v>
      </c>
      <c r="D235" s="17" t="s">
        <v>9</v>
      </c>
      <c r="E235" s="113">
        <v>285000.0</v>
      </c>
      <c r="F235" s="18">
        <f t="shared" si="22"/>
        <v>2850</v>
      </c>
      <c r="G235" s="112"/>
      <c r="H235" s="14"/>
      <c r="I235" s="14"/>
      <c r="J235" s="1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81"/>
      <c r="B236" s="17"/>
      <c r="C236" s="3"/>
      <c r="D236" s="17"/>
      <c r="E236" s="3"/>
      <c r="F236" s="18"/>
      <c r="G236" s="112"/>
      <c r="H236" s="14"/>
      <c r="I236" s="14"/>
      <c r="J236" s="1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83"/>
      <c r="B237" s="39"/>
      <c r="C237" s="114"/>
      <c r="D237" s="23"/>
      <c r="E237" s="114"/>
      <c r="F237" s="24"/>
      <c r="G237" s="115"/>
      <c r="H237" s="20"/>
      <c r="I237" s="20"/>
      <c r="J237" s="20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0">
    <mergeCell ref="G55:G67"/>
    <mergeCell ref="G68:G74"/>
    <mergeCell ref="G75:G81"/>
    <mergeCell ref="G82:G100"/>
    <mergeCell ref="H82:H100"/>
    <mergeCell ref="I82:I100"/>
    <mergeCell ref="J82:J100"/>
    <mergeCell ref="G101:G113"/>
    <mergeCell ref="H101:H113"/>
    <mergeCell ref="I101:I113"/>
    <mergeCell ref="J101:J113"/>
    <mergeCell ref="H114:H126"/>
    <mergeCell ref="I114:I126"/>
    <mergeCell ref="J114:J126"/>
    <mergeCell ref="I140:I144"/>
    <mergeCell ref="J140:J144"/>
    <mergeCell ref="G114:G126"/>
    <mergeCell ref="G127:G139"/>
    <mergeCell ref="H127:H139"/>
    <mergeCell ref="I127:I139"/>
    <mergeCell ref="J127:J139"/>
    <mergeCell ref="G140:G144"/>
    <mergeCell ref="H140:H144"/>
    <mergeCell ref="A158:A166"/>
    <mergeCell ref="A167:A175"/>
    <mergeCell ref="A176:A184"/>
    <mergeCell ref="A185:A197"/>
    <mergeCell ref="A198:A217"/>
    <mergeCell ref="A218:A223"/>
    <mergeCell ref="A224:A237"/>
    <mergeCell ref="A82:A100"/>
    <mergeCell ref="A101:A113"/>
    <mergeCell ref="A114:A126"/>
    <mergeCell ref="A127:A139"/>
    <mergeCell ref="A140:A144"/>
    <mergeCell ref="A145:A151"/>
    <mergeCell ref="A152:A157"/>
    <mergeCell ref="G145:G151"/>
    <mergeCell ref="H145:H151"/>
    <mergeCell ref="I145:I151"/>
    <mergeCell ref="J145:J151"/>
    <mergeCell ref="H152:H157"/>
    <mergeCell ref="I152:I157"/>
    <mergeCell ref="J152:J157"/>
    <mergeCell ref="G152:G157"/>
    <mergeCell ref="G158:G166"/>
    <mergeCell ref="H158:H166"/>
    <mergeCell ref="I158:I166"/>
    <mergeCell ref="J158:J166"/>
    <mergeCell ref="G167:G175"/>
    <mergeCell ref="H167:H175"/>
    <mergeCell ref="G198:G217"/>
    <mergeCell ref="G218:G223"/>
    <mergeCell ref="G224:G237"/>
    <mergeCell ref="H224:H237"/>
    <mergeCell ref="I224:I237"/>
    <mergeCell ref="J224:J237"/>
    <mergeCell ref="H218:H223"/>
    <mergeCell ref="I218:I223"/>
    <mergeCell ref="J218:J223"/>
    <mergeCell ref="G185:G197"/>
    <mergeCell ref="H185:H197"/>
    <mergeCell ref="I185:I197"/>
    <mergeCell ref="J185:J197"/>
    <mergeCell ref="H198:H217"/>
    <mergeCell ref="I198:I217"/>
    <mergeCell ref="J198:J217"/>
    <mergeCell ref="A3:A13"/>
    <mergeCell ref="G3:G13"/>
    <mergeCell ref="H3:H13"/>
    <mergeCell ref="I3:I13"/>
    <mergeCell ref="J3:J13"/>
    <mergeCell ref="G14:G22"/>
    <mergeCell ref="J14:J22"/>
    <mergeCell ref="H14:H22"/>
    <mergeCell ref="I14:I22"/>
    <mergeCell ref="G23:G30"/>
    <mergeCell ref="H23:H30"/>
    <mergeCell ref="I23:I30"/>
    <mergeCell ref="J23:J30"/>
    <mergeCell ref="G31:G41"/>
    <mergeCell ref="J31:J41"/>
    <mergeCell ref="H55:H67"/>
    <mergeCell ref="I55:I67"/>
    <mergeCell ref="H68:H74"/>
    <mergeCell ref="I68:I74"/>
    <mergeCell ref="J68:J74"/>
    <mergeCell ref="H75:H81"/>
    <mergeCell ref="I75:I81"/>
    <mergeCell ref="J75:J81"/>
    <mergeCell ref="H31:H41"/>
    <mergeCell ref="I31:I41"/>
    <mergeCell ref="G42:G54"/>
    <mergeCell ref="H42:H54"/>
    <mergeCell ref="I42:I54"/>
    <mergeCell ref="J42:J54"/>
    <mergeCell ref="J55:J67"/>
    <mergeCell ref="A14:A22"/>
    <mergeCell ref="A23:A30"/>
    <mergeCell ref="A31:A41"/>
    <mergeCell ref="A42:A54"/>
    <mergeCell ref="A55:A67"/>
    <mergeCell ref="A68:A74"/>
    <mergeCell ref="A75:A81"/>
    <mergeCell ref="I167:I175"/>
    <mergeCell ref="J167:J175"/>
    <mergeCell ref="G176:G184"/>
    <mergeCell ref="H176:H184"/>
    <mergeCell ref="I176:I184"/>
    <mergeCell ref="J176:J18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8.67"/>
    <col customWidth="1" min="2" max="2" width="29.67"/>
    <col customWidth="1" min="3" max="4" width="10.44"/>
    <col customWidth="1" min="5" max="5" width="12.89"/>
    <col customWidth="1" min="6" max="8" width="10.44"/>
    <col customWidth="1" min="9" max="9" width="13.0"/>
    <col customWidth="1" min="10" max="26" width="10.44"/>
  </cols>
  <sheetData>
    <row r="1" ht="15.75" customHeight="1">
      <c r="E1" s="116"/>
    </row>
    <row r="2" ht="15.75" customHeight="1">
      <c r="A2" s="1" t="s">
        <v>93</v>
      </c>
      <c r="B2" s="4"/>
      <c r="C2" s="4" t="s">
        <v>0</v>
      </c>
      <c r="D2" s="4" t="s">
        <v>1</v>
      </c>
      <c r="E2" s="117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473</v>
      </c>
      <c r="B3" s="85" t="s">
        <v>24</v>
      </c>
      <c r="C3" s="8"/>
      <c r="D3" s="8"/>
      <c r="E3" s="86"/>
      <c r="F3" s="9"/>
      <c r="G3" s="10">
        <f>SUM(F5:F12)</f>
        <v>293370</v>
      </c>
      <c r="H3" s="11">
        <v>1.5</v>
      </c>
      <c r="I3" s="40">
        <f>G3/H3</f>
        <v>195580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15"/>
      <c r="C4" s="17"/>
      <c r="D4" s="17"/>
      <c r="E4" s="89"/>
      <c r="F4" s="1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30" t="s">
        <v>52</v>
      </c>
      <c r="C5" s="17">
        <v>1.0</v>
      </c>
      <c r="D5" s="17" t="s">
        <v>9</v>
      </c>
      <c r="E5" s="89">
        <v>160000.0</v>
      </c>
      <c r="F5" s="18">
        <f t="shared" ref="F5:F12" si="1">E5*C5</f>
        <v>160000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30" t="s">
        <v>474</v>
      </c>
      <c r="C6" s="17">
        <v>0.2</v>
      </c>
      <c r="D6" s="17" t="s">
        <v>9</v>
      </c>
      <c r="E6" s="89">
        <v>216000.0</v>
      </c>
      <c r="F6" s="18">
        <f t="shared" si="1"/>
        <v>43200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30" t="s">
        <v>475</v>
      </c>
      <c r="C7" s="17">
        <v>0.1</v>
      </c>
      <c r="D7" s="17" t="s">
        <v>9</v>
      </c>
      <c r="E7" s="89">
        <v>545000.0</v>
      </c>
      <c r="F7" s="18">
        <f t="shared" si="1"/>
        <v>54500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30" t="s">
        <v>53</v>
      </c>
      <c r="C8" s="17">
        <v>0.1</v>
      </c>
      <c r="D8" s="17" t="s">
        <v>9</v>
      </c>
      <c r="E8" s="89">
        <v>160000.0</v>
      </c>
      <c r="F8" s="18">
        <f t="shared" si="1"/>
        <v>16000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30" t="s">
        <v>87</v>
      </c>
      <c r="C9" s="17">
        <v>0.04</v>
      </c>
      <c r="D9" s="17" t="s">
        <v>9</v>
      </c>
      <c r="E9" s="89">
        <v>116500.0</v>
      </c>
      <c r="F9" s="18">
        <f t="shared" si="1"/>
        <v>4660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30" t="s">
        <v>127</v>
      </c>
      <c r="C10" s="17">
        <v>0.15</v>
      </c>
      <c r="D10" s="17" t="s">
        <v>9</v>
      </c>
      <c r="E10" s="89">
        <v>80000.0</v>
      </c>
      <c r="F10" s="18">
        <f t="shared" si="1"/>
        <v>12000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30" t="s">
        <v>13</v>
      </c>
      <c r="C11" s="17">
        <v>0.01</v>
      </c>
      <c r="D11" s="17" t="s">
        <v>9</v>
      </c>
      <c r="E11" s="89">
        <v>6000.0</v>
      </c>
      <c r="F11" s="18">
        <f t="shared" si="1"/>
        <v>60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30" t="s">
        <v>92</v>
      </c>
      <c r="C12" s="17">
        <v>0.01</v>
      </c>
      <c r="D12" s="17" t="s">
        <v>9</v>
      </c>
      <c r="E12" s="89">
        <v>295000.0</v>
      </c>
      <c r="F12" s="18">
        <f t="shared" si="1"/>
        <v>2950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0"/>
      <c r="B13" s="21"/>
      <c r="C13" s="23"/>
      <c r="D13" s="23"/>
      <c r="E13" s="91"/>
      <c r="F13" s="24"/>
      <c r="G13" s="20"/>
      <c r="H13" s="20"/>
      <c r="I13" s="20"/>
      <c r="J13" s="2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6" t="s">
        <v>476</v>
      </c>
      <c r="B14" s="85" t="s">
        <v>24</v>
      </c>
      <c r="C14" s="17"/>
      <c r="D14" s="17"/>
      <c r="E14" s="89"/>
      <c r="F14" s="18"/>
      <c r="G14" s="26">
        <f>SUM(F16:F26)</f>
        <v>474140</v>
      </c>
      <c r="H14" s="27">
        <v>4.65</v>
      </c>
      <c r="I14" s="28">
        <f>G14/H14</f>
        <v>101965.5914</v>
      </c>
      <c r="J14" s="29" t="s">
        <v>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15"/>
      <c r="C15" s="16"/>
      <c r="D15" s="17"/>
      <c r="E15" s="89"/>
      <c r="F15" s="18"/>
      <c r="G15" s="14"/>
      <c r="H15" s="14"/>
      <c r="I15" s="14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4"/>
      <c r="B16" s="19" t="s">
        <v>477</v>
      </c>
      <c r="C16" s="16">
        <v>0.2</v>
      </c>
      <c r="D16" s="17" t="s">
        <v>9</v>
      </c>
      <c r="E16" s="89">
        <v>400000.0</v>
      </c>
      <c r="F16" s="18">
        <f t="shared" ref="F16:F26" si="2">E16*C16</f>
        <v>80000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19" t="s">
        <v>478</v>
      </c>
      <c r="C17" s="16">
        <v>0.2</v>
      </c>
      <c r="D17" s="17" t="s">
        <v>9</v>
      </c>
      <c r="E17" s="89">
        <v>80000.0</v>
      </c>
      <c r="F17" s="18">
        <f t="shared" si="2"/>
        <v>16000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19" t="s">
        <v>479</v>
      </c>
      <c r="C18" s="16">
        <v>2.0</v>
      </c>
      <c r="D18" s="17" t="s">
        <v>9</v>
      </c>
      <c r="E18" s="89">
        <v>50000.0</v>
      </c>
      <c r="F18" s="18">
        <f t="shared" si="2"/>
        <v>100000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19" t="s">
        <v>250</v>
      </c>
      <c r="C19" s="16">
        <v>0.01</v>
      </c>
      <c r="D19" s="17" t="s">
        <v>9</v>
      </c>
      <c r="E19" s="89">
        <v>410000.0</v>
      </c>
      <c r="F19" s="18">
        <f t="shared" si="2"/>
        <v>4100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19" t="s">
        <v>480</v>
      </c>
      <c r="C20" s="16">
        <v>0.01</v>
      </c>
      <c r="D20" s="17" t="s">
        <v>9</v>
      </c>
      <c r="E20" s="89">
        <v>464000.0</v>
      </c>
      <c r="F20" s="18">
        <f t="shared" si="2"/>
        <v>4640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4"/>
      <c r="B21" s="19" t="s">
        <v>481</v>
      </c>
      <c r="C21" s="16">
        <v>0.5</v>
      </c>
      <c r="D21" s="17" t="s">
        <v>9</v>
      </c>
      <c r="E21" s="89">
        <v>130000.0</v>
      </c>
      <c r="F21" s="18">
        <f t="shared" si="2"/>
        <v>65000</v>
      </c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19" t="s">
        <v>482</v>
      </c>
      <c r="C22" s="16">
        <v>0.5</v>
      </c>
      <c r="D22" s="17" t="s">
        <v>9</v>
      </c>
      <c r="E22" s="89">
        <v>160000.0</v>
      </c>
      <c r="F22" s="18">
        <f t="shared" si="2"/>
        <v>80000</v>
      </c>
      <c r="G22" s="14"/>
      <c r="H22" s="14"/>
      <c r="I22" s="14"/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19" t="s">
        <v>106</v>
      </c>
      <c r="C23" s="16">
        <v>0.3</v>
      </c>
      <c r="D23" s="17" t="s">
        <v>9</v>
      </c>
      <c r="E23" s="89">
        <v>80000.0</v>
      </c>
      <c r="F23" s="18">
        <f t="shared" si="2"/>
        <v>24000</v>
      </c>
      <c r="G23" s="14"/>
      <c r="H23" s="14"/>
      <c r="I23" s="14"/>
      <c r="J23" s="1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19" t="s">
        <v>87</v>
      </c>
      <c r="C24" s="16">
        <v>0.1</v>
      </c>
      <c r="D24" s="17" t="s">
        <v>9</v>
      </c>
      <c r="E24" s="89">
        <v>116500.0</v>
      </c>
      <c r="F24" s="18">
        <f t="shared" si="2"/>
        <v>11650</v>
      </c>
      <c r="G24" s="14"/>
      <c r="H24" s="14"/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4"/>
      <c r="B25" s="19" t="s">
        <v>139</v>
      </c>
      <c r="C25" s="16">
        <v>0.25</v>
      </c>
      <c r="D25" s="17" t="s">
        <v>9</v>
      </c>
      <c r="E25" s="89">
        <v>125000.0</v>
      </c>
      <c r="F25" s="18">
        <f t="shared" si="2"/>
        <v>31250</v>
      </c>
      <c r="G25" s="14"/>
      <c r="H25" s="14"/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4"/>
      <c r="B26" s="19" t="s">
        <v>105</v>
      </c>
      <c r="C26" s="16">
        <v>0.5</v>
      </c>
      <c r="D26" s="17" t="s">
        <v>9</v>
      </c>
      <c r="E26" s="89">
        <v>115000.0</v>
      </c>
      <c r="F26" s="18">
        <f t="shared" si="2"/>
        <v>57500</v>
      </c>
      <c r="G26" s="14"/>
      <c r="H26" s="14"/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0"/>
      <c r="B27" s="21"/>
      <c r="C27" s="22"/>
      <c r="D27" s="23"/>
      <c r="E27" s="91"/>
      <c r="F27" s="24"/>
      <c r="G27" s="20"/>
      <c r="H27" s="20"/>
      <c r="I27" s="20"/>
      <c r="J27" s="2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6" t="s">
        <v>483</v>
      </c>
      <c r="B28" s="85" t="s">
        <v>24</v>
      </c>
      <c r="C28" s="16"/>
      <c r="D28" s="17"/>
      <c r="E28" s="89"/>
      <c r="F28" s="18"/>
      <c r="G28" s="26">
        <f>SUM(F30:F38)</f>
        <v>178700</v>
      </c>
      <c r="H28" s="27">
        <v>3.0</v>
      </c>
      <c r="I28" s="28">
        <f>G28/H28</f>
        <v>59566.66667</v>
      </c>
      <c r="J28" s="29" t="s">
        <v>9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4"/>
      <c r="B29" s="15"/>
      <c r="C29" s="16"/>
      <c r="D29" s="17"/>
      <c r="E29" s="89"/>
      <c r="F29" s="18"/>
      <c r="G29" s="14"/>
      <c r="H29" s="14"/>
      <c r="I29" s="14"/>
      <c r="J29" s="1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4"/>
      <c r="B30" s="15" t="s">
        <v>113</v>
      </c>
      <c r="C30" s="16">
        <v>0.8</v>
      </c>
      <c r="D30" s="17" t="s">
        <v>9</v>
      </c>
      <c r="E30" s="89">
        <v>60000.0</v>
      </c>
      <c r="F30" s="18">
        <f t="shared" ref="F30:F38" si="3">E30*C30</f>
        <v>48000</v>
      </c>
      <c r="G30" s="14"/>
      <c r="H30" s="14"/>
      <c r="I30" s="14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4"/>
      <c r="B31" s="15" t="s">
        <v>364</v>
      </c>
      <c r="C31" s="16">
        <v>1.0</v>
      </c>
      <c r="D31" s="17" t="s">
        <v>9</v>
      </c>
      <c r="E31" s="89">
        <v>60000.0</v>
      </c>
      <c r="F31" s="18">
        <f t="shared" si="3"/>
        <v>60000</v>
      </c>
      <c r="G31" s="14"/>
      <c r="H31" s="14"/>
      <c r="I31" s="1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4"/>
      <c r="B32" s="15" t="s">
        <v>460</v>
      </c>
      <c r="C32" s="16">
        <v>0.2</v>
      </c>
      <c r="D32" s="17" t="s">
        <v>9</v>
      </c>
      <c r="E32" s="89">
        <v>50000.0</v>
      </c>
      <c r="F32" s="18">
        <f t="shared" si="3"/>
        <v>10000</v>
      </c>
      <c r="G32" s="14"/>
      <c r="H32" s="14"/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4"/>
      <c r="B33" s="15" t="s">
        <v>87</v>
      </c>
      <c r="C33" s="16">
        <v>0.02</v>
      </c>
      <c r="D33" s="17" t="s">
        <v>9</v>
      </c>
      <c r="E33" s="89">
        <v>55000.0</v>
      </c>
      <c r="F33" s="18">
        <f t="shared" si="3"/>
        <v>1100</v>
      </c>
      <c r="G33" s="14"/>
      <c r="H33" s="14"/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4"/>
      <c r="B34" s="15" t="s">
        <v>22</v>
      </c>
      <c r="C34" s="16">
        <v>0.15</v>
      </c>
      <c r="D34" s="17" t="s">
        <v>9</v>
      </c>
      <c r="E34" s="89">
        <v>22000.0</v>
      </c>
      <c r="F34" s="18">
        <f t="shared" si="3"/>
        <v>3300</v>
      </c>
      <c r="G34" s="14"/>
      <c r="H34" s="14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4"/>
      <c r="B35" s="15" t="s">
        <v>315</v>
      </c>
      <c r="C35" s="16">
        <v>0.6</v>
      </c>
      <c r="D35" s="17" t="s">
        <v>9</v>
      </c>
      <c r="E35" s="89">
        <v>35000.0</v>
      </c>
      <c r="F35" s="18">
        <f t="shared" si="3"/>
        <v>21000</v>
      </c>
      <c r="G35" s="14"/>
      <c r="H35" s="14"/>
      <c r="I35" s="1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/>
      <c r="B36" s="15" t="s">
        <v>13</v>
      </c>
      <c r="C36" s="16">
        <v>0.01</v>
      </c>
      <c r="D36" s="17" t="s">
        <v>9</v>
      </c>
      <c r="E36" s="89">
        <v>10000.0</v>
      </c>
      <c r="F36" s="18">
        <f t="shared" si="3"/>
        <v>100</v>
      </c>
      <c r="G36" s="14"/>
      <c r="H36" s="14"/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4"/>
      <c r="B37" s="15" t="s">
        <v>112</v>
      </c>
      <c r="C37" s="16">
        <v>0.04</v>
      </c>
      <c r="D37" s="17" t="s">
        <v>9</v>
      </c>
      <c r="E37" s="89">
        <v>130000.0</v>
      </c>
      <c r="F37" s="18">
        <f t="shared" si="3"/>
        <v>5200</v>
      </c>
      <c r="G37" s="14"/>
      <c r="H37" s="14"/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/>
      <c r="B38" s="15" t="s">
        <v>484</v>
      </c>
      <c r="C38" s="16">
        <v>0.3</v>
      </c>
      <c r="D38" s="17" t="s">
        <v>9</v>
      </c>
      <c r="E38" s="89">
        <v>100000.0</v>
      </c>
      <c r="F38" s="18">
        <f t="shared" si="3"/>
        <v>30000</v>
      </c>
      <c r="G38" s="14"/>
      <c r="H38" s="14"/>
      <c r="I38" s="1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0"/>
      <c r="B39" s="21"/>
      <c r="C39" s="23"/>
      <c r="D39" s="23"/>
      <c r="E39" s="91"/>
      <c r="F39" s="24"/>
      <c r="G39" s="20"/>
      <c r="H39" s="20"/>
      <c r="I39" s="20"/>
      <c r="J39" s="2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6" t="s">
        <v>485</v>
      </c>
      <c r="B40" s="85" t="s">
        <v>24</v>
      </c>
      <c r="C40" s="16"/>
      <c r="D40" s="17"/>
      <c r="E40" s="89"/>
      <c r="F40" s="18"/>
      <c r="G40" s="26">
        <f>SUM(F42:F53)</f>
        <v>271511.6667</v>
      </c>
      <c r="H40" s="27">
        <v>3.0</v>
      </c>
      <c r="I40" s="28">
        <f>G40/H40</f>
        <v>90503.88889</v>
      </c>
      <c r="J40" s="29" t="s">
        <v>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4"/>
      <c r="B41" s="15"/>
      <c r="C41" s="16"/>
      <c r="D41" s="17"/>
      <c r="E41" s="89"/>
      <c r="F41" s="18"/>
      <c r="G41" s="14"/>
      <c r="H41" s="14"/>
      <c r="I41" s="14"/>
      <c r="J41" s="1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4"/>
      <c r="B42" s="30" t="s">
        <v>27</v>
      </c>
      <c r="C42" s="17">
        <v>5.0</v>
      </c>
      <c r="D42" s="17" t="s">
        <v>28</v>
      </c>
      <c r="E42" s="89">
        <v>2100.0</v>
      </c>
      <c r="F42" s="18">
        <f t="shared" ref="F42:F53" si="4">E42*C42</f>
        <v>10500</v>
      </c>
      <c r="G42" s="14"/>
      <c r="H42" s="14"/>
      <c r="I42" s="14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4"/>
      <c r="B43" s="30" t="s">
        <v>486</v>
      </c>
      <c r="C43" s="17">
        <v>0.06</v>
      </c>
      <c r="D43" s="17" t="s">
        <v>9</v>
      </c>
      <c r="E43" s="89">
        <v>115000.0</v>
      </c>
      <c r="F43" s="18">
        <f t="shared" si="4"/>
        <v>6900</v>
      </c>
      <c r="G43" s="14"/>
      <c r="H43" s="14"/>
      <c r="I43" s="1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4"/>
      <c r="B44" s="30" t="s">
        <v>187</v>
      </c>
      <c r="C44" s="17">
        <v>0.4</v>
      </c>
      <c r="D44" s="17" t="s">
        <v>9</v>
      </c>
      <c r="E44" s="89">
        <f>I28</f>
        <v>59566.66667</v>
      </c>
      <c r="F44" s="18">
        <f t="shared" si="4"/>
        <v>23826.66667</v>
      </c>
      <c r="G44" s="14"/>
      <c r="H44" s="14"/>
      <c r="I44" s="1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4"/>
      <c r="B45" s="30" t="s">
        <v>487</v>
      </c>
      <c r="C45" s="17">
        <v>0.03</v>
      </c>
      <c r="D45" s="17" t="s">
        <v>9</v>
      </c>
      <c r="E45" s="89">
        <v>333000.0</v>
      </c>
      <c r="F45" s="18">
        <f t="shared" si="4"/>
        <v>9990</v>
      </c>
      <c r="G45" s="14"/>
      <c r="H45" s="14"/>
      <c r="I45" s="14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4"/>
      <c r="B46" s="30" t="s">
        <v>488</v>
      </c>
      <c r="C46" s="17">
        <v>0.02</v>
      </c>
      <c r="D46" s="17" t="s">
        <v>9</v>
      </c>
      <c r="E46" s="89" t="str">
        <f>I35</f>
        <v/>
      </c>
      <c r="F46" s="18">
        <f t="shared" si="4"/>
        <v>0</v>
      </c>
      <c r="G46" s="14"/>
      <c r="H46" s="14"/>
      <c r="I46" s="14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4"/>
      <c r="B47" s="30" t="s">
        <v>489</v>
      </c>
      <c r="C47" s="17">
        <v>0.1</v>
      </c>
      <c r="D47" s="17" t="s">
        <v>9</v>
      </c>
      <c r="E47" s="89">
        <v>130000.0</v>
      </c>
      <c r="F47" s="18">
        <f t="shared" si="4"/>
        <v>13000</v>
      </c>
      <c r="G47" s="14"/>
      <c r="H47" s="14"/>
      <c r="I47" s="14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4"/>
      <c r="B48" s="30" t="s">
        <v>490</v>
      </c>
      <c r="C48" s="17">
        <v>0.85</v>
      </c>
      <c r="D48" s="17" t="s">
        <v>9</v>
      </c>
      <c r="E48" s="89">
        <v>174600.0</v>
      </c>
      <c r="F48" s="18">
        <f t="shared" si="4"/>
        <v>148410</v>
      </c>
      <c r="G48" s="14"/>
      <c r="H48" s="14"/>
      <c r="I48" s="1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4"/>
      <c r="B49" s="30" t="s">
        <v>13</v>
      </c>
      <c r="C49" s="17">
        <v>0.005</v>
      </c>
      <c r="D49" s="17" t="s">
        <v>9</v>
      </c>
      <c r="E49" s="89">
        <v>7000.0</v>
      </c>
      <c r="F49" s="18">
        <f t="shared" si="4"/>
        <v>35</v>
      </c>
      <c r="G49" s="14"/>
      <c r="H49" s="14"/>
      <c r="I49" s="1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4"/>
      <c r="B50" s="30" t="s">
        <v>149</v>
      </c>
      <c r="C50" s="17">
        <v>0.1</v>
      </c>
      <c r="D50" s="17" t="s">
        <v>9</v>
      </c>
      <c r="E50" s="89">
        <v>30000.0</v>
      </c>
      <c r="F50" s="18">
        <f t="shared" si="4"/>
        <v>3000</v>
      </c>
      <c r="G50" s="14"/>
      <c r="H50" s="14"/>
      <c r="I50" s="1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4"/>
      <c r="B51" s="30" t="s">
        <v>486</v>
      </c>
      <c r="C51" s="17">
        <v>0.06</v>
      </c>
      <c r="D51" s="17" t="s">
        <v>9</v>
      </c>
      <c r="E51" s="89">
        <v>115000.0</v>
      </c>
      <c r="F51" s="18">
        <f t="shared" si="4"/>
        <v>6900</v>
      </c>
      <c r="G51" s="14"/>
      <c r="H51" s="14"/>
      <c r="I51" s="1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4"/>
      <c r="B52" s="30" t="s">
        <v>491</v>
      </c>
      <c r="C52" s="17">
        <v>0.3</v>
      </c>
      <c r="D52" s="17" t="s">
        <v>9</v>
      </c>
      <c r="E52" s="89">
        <v>159000.0</v>
      </c>
      <c r="F52" s="18">
        <f t="shared" si="4"/>
        <v>47700</v>
      </c>
      <c r="G52" s="14"/>
      <c r="H52" s="14"/>
      <c r="I52" s="1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4"/>
      <c r="B53" s="30" t="s">
        <v>139</v>
      </c>
      <c r="C53" s="17">
        <v>0.01</v>
      </c>
      <c r="D53" s="17" t="s">
        <v>9</v>
      </c>
      <c r="E53" s="89">
        <v>125000.0</v>
      </c>
      <c r="F53" s="18">
        <f t="shared" si="4"/>
        <v>1250</v>
      </c>
      <c r="G53" s="14"/>
      <c r="H53" s="14"/>
      <c r="I53" s="1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0"/>
      <c r="B54" s="21"/>
      <c r="C54" s="23"/>
      <c r="D54" s="23"/>
      <c r="E54" s="91"/>
      <c r="F54" s="24"/>
      <c r="G54" s="20"/>
      <c r="H54" s="20"/>
      <c r="I54" s="20"/>
      <c r="J54" s="2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6" t="s">
        <v>405</v>
      </c>
      <c r="B55" s="85" t="s">
        <v>24</v>
      </c>
      <c r="C55" s="16"/>
      <c r="D55" s="17"/>
      <c r="E55" s="89"/>
      <c r="F55" s="18"/>
      <c r="G55" s="26">
        <f>SUM(F57:F64)</f>
        <v>777800</v>
      </c>
      <c r="H55" s="27">
        <v>2.8</v>
      </c>
      <c r="I55" s="28">
        <f>G55/H55</f>
        <v>277785.7143</v>
      </c>
      <c r="J55" s="29" t="s">
        <v>9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4"/>
      <c r="B56" s="15"/>
      <c r="C56" s="16"/>
      <c r="D56" s="17"/>
      <c r="E56" s="89"/>
      <c r="F56" s="18"/>
      <c r="G56" s="14"/>
      <c r="H56" s="14"/>
      <c r="I56" s="14"/>
      <c r="J56" s="1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4"/>
      <c r="B57" s="15" t="s">
        <v>406</v>
      </c>
      <c r="C57" s="16">
        <v>0.8</v>
      </c>
      <c r="D57" s="17" t="s">
        <v>9</v>
      </c>
      <c r="E57" s="89">
        <v>400000.0</v>
      </c>
      <c r="F57" s="18">
        <f t="shared" ref="F57:F64" si="5">E57*C57</f>
        <v>320000</v>
      </c>
      <c r="G57" s="14"/>
      <c r="H57" s="14"/>
      <c r="I57" s="1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4"/>
      <c r="B58" s="15" t="s">
        <v>120</v>
      </c>
      <c r="C58" s="16">
        <v>1.0</v>
      </c>
      <c r="D58" s="17" t="s">
        <v>9</v>
      </c>
      <c r="E58" s="89">
        <v>64240.0</v>
      </c>
      <c r="F58" s="18">
        <f t="shared" si="5"/>
        <v>64240</v>
      </c>
      <c r="G58" s="14"/>
      <c r="H58" s="14"/>
      <c r="I58" s="14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4"/>
      <c r="B59" s="15" t="s">
        <v>139</v>
      </c>
      <c r="C59" s="16">
        <v>0.2</v>
      </c>
      <c r="D59" s="17" t="s">
        <v>9</v>
      </c>
      <c r="E59" s="89">
        <v>125000.0</v>
      </c>
      <c r="F59" s="18">
        <f t="shared" si="5"/>
        <v>25000</v>
      </c>
      <c r="G59" s="14"/>
      <c r="H59" s="14"/>
      <c r="I59" s="1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4"/>
      <c r="B60" s="15" t="s">
        <v>13</v>
      </c>
      <c r="C60" s="16">
        <v>0.02</v>
      </c>
      <c r="D60" s="17" t="s">
        <v>9</v>
      </c>
      <c r="E60" s="89">
        <v>6000.0</v>
      </c>
      <c r="F60" s="18">
        <f t="shared" si="5"/>
        <v>120</v>
      </c>
      <c r="G60" s="14"/>
      <c r="H60" s="14"/>
      <c r="I60" s="14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4"/>
      <c r="B61" s="15" t="s">
        <v>263</v>
      </c>
      <c r="C61" s="16">
        <v>0.15</v>
      </c>
      <c r="D61" s="17" t="s">
        <v>9</v>
      </c>
      <c r="E61" s="89">
        <v>199000.0</v>
      </c>
      <c r="F61" s="18">
        <f t="shared" si="5"/>
        <v>29850</v>
      </c>
      <c r="G61" s="14"/>
      <c r="H61" s="14"/>
      <c r="I61" s="14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4"/>
      <c r="B62" s="15" t="s">
        <v>407</v>
      </c>
      <c r="C62" s="16">
        <v>0.6</v>
      </c>
      <c r="D62" s="17" t="s">
        <v>9</v>
      </c>
      <c r="E62" s="89">
        <v>534000.0</v>
      </c>
      <c r="F62" s="18">
        <f t="shared" si="5"/>
        <v>320400</v>
      </c>
      <c r="G62" s="14"/>
      <c r="H62" s="14"/>
      <c r="I62" s="14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4"/>
      <c r="B63" s="15" t="s">
        <v>408</v>
      </c>
      <c r="C63" s="16">
        <v>0.01</v>
      </c>
      <c r="D63" s="17" t="s">
        <v>9</v>
      </c>
      <c r="E63" s="89">
        <v>179000.0</v>
      </c>
      <c r="F63" s="18">
        <f t="shared" si="5"/>
        <v>1790</v>
      </c>
      <c r="G63" s="14"/>
      <c r="H63" s="14"/>
      <c r="I63" s="14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4"/>
      <c r="B64" s="15" t="s">
        <v>250</v>
      </c>
      <c r="C64" s="16">
        <v>0.04</v>
      </c>
      <c r="D64" s="17" t="s">
        <v>9</v>
      </c>
      <c r="E64" s="89">
        <v>410000.0</v>
      </c>
      <c r="F64" s="18">
        <f t="shared" si="5"/>
        <v>16400</v>
      </c>
      <c r="G64" s="14"/>
      <c r="H64" s="14"/>
      <c r="I64" s="14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0"/>
      <c r="B65" s="21"/>
      <c r="C65" s="23"/>
      <c r="D65" s="23"/>
      <c r="E65" s="91"/>
      <c r="F65" s="24"/>
      <c r="G65" s="20"/>
      <c r="H65" s="20"/>
      <c r="I65" s="20"/>
      <c r="J65" s="2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6" t="s">
        <v>492</v>
      </c>
      <c r="B66" s="85" t="s">
        <v>24</v>
      </c>
      <c r="C66" s="17"/>
      <c r="D66" s="17"/>
      <c r="E66" s="89"/>
      <c r="F66" s="18"/>
      <c r="G66" s="26">
        <f>SUM(F68:F76)</f>
        <v>251340</v>
      </c>
      <c r="H66" s="27">
        <v>1.5</v>
      </c>
      <c r="I66" s="28">
        <f>G66/H66</f>
        <v>167560</v>
      </c>
      <c r="J66" s="29" t="s">
        <v>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4"/>
      <c r="B67" s="15"/>
      <c r="C67" s="16"/>
      <c r="D67" s="17"/>
      <c r="E67" s="89"/>
      <c r="F67" s="18"/>
      <c r="G67" s="14"/>
      <c r="H67" s="14"/>
      <c r="I67" s="14"/>
      <c r="J67" s="1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4"/>
      <c r="B68" s="30" t="s">
        <v>27</v>
      </c>
      <c r="C68" s="17">
        <v>5.0</v>
      </c>
      <c r="D68" s="17" t="s">
        <v>28</v>
      </c>
      <c r="E68" s="89">
        <v>2700.0</v>
      </c>
      <c r="F68" s="18">
        <f t="shared" ref="F68:F76" si="6">E68*C68</f>
        <v>13500</v>
      </c>
      <c r="G68" s="14"/>
      <c r="H68" s="14"/>
      <c r="I68" s="14"/>
      <c r="J68" s="1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4"/>
      <c r="B69" s="30" t="s">
        <v>493</v>
      </c>
      <c r="C69" s="17">
        <v>0.05</v>
      </c>
      <c r="D69" s="17" t="s">
        <v>9</v>
      </c>
      <c r="E69" s="89">
        <v>880000.0</v>
      </c>
      <c r="F69" s="18">
        <f t="shared" si="6"/>
        <v>44000</v>
      </c>
      <c r="G69" s="14"/>
      <c r="H69" s="14"/>
      <c r="I69" s="14"/>
      <c r="J69" s="1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4"/>
      <c r="B70" s="30" t="s">
        <v>494</v>
      </c>
      <c r="C70" s="17">
        <v>0.1</v>
      </c>
      <c r="D70" s="17" t="s">
        <v>9</v>
      </c>
      <c r="E70" s="89">
        <v>200000.0</v>
      </c>
      <c r="F70" s="18">
        <f t="shared" si="6"/>
        <v>20000</v>
      </c>
      <c r="G70" s="14"/>
      <c r="H70" s="14"/>
      <c r="I70" s="14"/>
      <c r="J70" s="1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4"/>
      <c r="B71" s="30" t="s">
        <v>495</v>
      </c>
      <c r="C71" s="17">
        <v>0.85</v>
      </c>
      <c r="D71" s="17" t="s">
        <v>9</v>
      </c>
      <c r="E71" s="89">
        <v>174600.0</v>
      </c>
      <c r="F71" s="18">
        <f t="shared" si="6"/>
        <v>148410</v>
      </c>
      <c r="G71" s="14"/>
      <c r="H71" s="14"/>
      <c r="I71" s="14"/>
      <c r="J71" s="1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4"/>
      <c r="B72" s="30" t="s">
        <v>120</v>
      </c>
      <c r="C72" s="17">
        <v>0.06</v>
      </c>
      <c r="D72" s="17" t="s">
        <v>9</v>
      </c>
      <c r="E72" s="89">
        <v>65000.0</v>
      </c>
      <c r="F72" s="18">
        <f t="shared" si="6"/>
        <v>3900</v>
      </c>
      <c r="G72" s="14"/>
      <c r="H72" s="14"/>
      <c r="I72" s="14"/>
      <c r="J72" s="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4"/>
      <c r="B73" s="30" t="s">
        <v>13</v>
      </c>
      <c r="C73" s="17">
        <v>0.005</v>
      </c>
      <c r="D73" s="17" t="s">
        <v>9</v>
      </c>
      <c r="E73" s="89">
        <v>6000.0</v>
      </c>
      <c r="F73" s="18">
        <f t="shared" si="6"/>
        <v>30</v>
      </c>
      <c r="G73" s="14"/>
      <c r="H73" s="14"/>
      <c r="I73" s="14"/>
      <c r="J73" s="1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4"/>
      <c r="B74" s="30" t="s">
        <v>149</v>
      </c>
      <c r="C74" s="17">
        <v>0.1</v>
      </c>
      <c r="D74" s="17" t="s">
        <v>9</v>
      </c>
      <c r="E74" s="89">
        <v>30000.0</v>
      </c>
      <c r="F74" s="18">
        <f t="shared" si="6"/>
        <v>3000</v>
      </c>
      <c r="G74" s="14"/>
      <c r="H74" s="14"/>
      <c r="I74" s="14"/>
      <c r="J74" s="1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4"/>
      <c r="B75" s="30" t="s">
        <v>496</v>
      </c>
      <c r="C75" s="17">
        <v>0.15</v>
      </c>
      <c r="D75" s="17" t="s">
        <v>9</v>
      </c>
      <c r="E75" s="89">
        <v>115000.0</v>
      </c>
      <c r="F75" s="18">
        <f t="shared" si="6"/>
        <v>17250</v>
      </c>
      <c r="G75" s="14"/>
      <c r="H75" s="14"/>
      <c r="I75" s="14"/>
      <c r="J75" s="1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4"/>
      <c r="B76" s="30" t="s">
        <v>139</v>
      </c>
      <c r="C76" s="17">
        <v>0.01</v>
      </c>
      <c r="D76" s="17" t="s">
        <v>9</v>
      </c>
      <c r="E76" s="89">
        <v>125000.0</v>
      </c>
      <c r="F76" s="18">
        <f t="shared" si="6"/>
        <v>1250</v>
      </c>
      <c r="G76" s="14"/>
      <c r="H76" s="14"/>
      <c r="I76" s="14"/>
      <c r="J76" s="1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0"/>
      <c r="B77" s="94"/>
      <c r="C77" s="23"/>
      <c r="D77" s="23"/>
      <c r="E77" s="91"/>
      <c r="F77" s="24"/>
      <c r="G77" s="20"/>
      <c r="H77" s="20"/>
      <c r="I77" s="20"/>
      <c r="J77" s="2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6" t="s">
        <v>497</v>
      </c>
      <c r="B78" s="85" t="s">
        <v>24</v>
      </c>
      <c r="C78" s="17"/>
      <c r="D78" s="17"/>
      <c r="E78" s="89"/>
      <c r="F78" s="18"/>
      <c r="G78" s="26">
        <f>SUM(F80:F87)</f>
        <v>152360</v>
      </c>
      <c r="H78" s="27">
        <v>2.2</v>
      </c>
      <c r="I78" s="28">
        <f>G78/H78</f>
        <v>69254.54545</v>
      </c>
      <c r="J78" s="29" t="s">
        <v>9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4"/>
      <c r="B79" s="15"/>
      <c r="C79" s="16"/>
      <c r="D79" s="17"/>
      <c r="E79" s="89"/>
      <c r="F79" s="18"/>
      <c r="G79" s="14"/>
      <c r="H79" s="14"/>
      <c r="I79" s="14"/>
      <c r="J79" s="1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4"/>
      <c r="B80" s="30" t="s">
        <v>27</v>
      </c>
      <c r="C80" s="17">
        <v>10.0</v>
      </c>
      <c r="D80" s="17" t="s">
        <v>28</v>
      </c>
      <c r="E80" s="89">
        <v>2100.0</v>
      </c>
      <c r="F80" s="18">
        <f t="shared" ref="F80:F87" si="7">E80*C80</f>
        <v>21000</v>
      </c>
      <c r="G80" s="14"/>
      <c r="H80" s="14"/>
      <c r="I80" s="14"/>
      <c r="J80" s="1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4"/>
      <c r="B81" s="30" t="s">
        <v>42</v>
      </c>
      <c r="C81" s="17">
        <v>0.2</v>
      </c>
      <c r="D81" s="17" t="s">
        <v>9</v>
      </c>
      <c r="E81" s="89">
        <v>150000.0</v>
      </c>
      <c r="F81" s="18">
        <f t="shared" si="7"/>
        <v>30000</v>
      </c>
      <c r="G81" s="14"/>
      <c r="H81" s="14"/>
      <c r="I81" s="14"/>
      <c r="J81" s="1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4"/>
      <c r="B82" s="30" t="s">
        <v>498</v>
      </c>
      <c r="C82" s="17">
        <v>1.5</v>
      </c>
      <c r="D82" s="17" t="s">
        <v>9</v>
      </c>
      <c r="E82" s="89">
        <v>37000.0</v>
      </c>
      <c r="F82" s="18">
        <f t="shared" si="7"/>
        <v>55500</v>
      </c>
      <c r="G82" s="14"/>
      <c r="H82" s="14"/>
      <c r="I82" s="14"/>
      <c r="J82" s="1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4"/>
      <c r="B83" s="30" t="s">
        <v>499</v>
      </c>
      <c r="C83" s="17">
        <v>0.1</v>
      </c>
      <c r="D83" s="17" t="s">
        <v>9</v>
      </c>
      <c r="E83" s="89">
        <v>173000.0</v>
      </c>
      <c r="F83" s="18">
        <f t="shared" si="7"/>
        <v>17300</v>
      </c>
      <c r="G83" s="14"/>
      <c r="H83" s="14"/>
      <c r="I83" s="14"/>
      <c r="J83" s="1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4"/>
      <c r="B84" s="30" t="s">
        <v>13</v>
      </c>
      <c r="C84" s="17">
        <v>0.01</v>
      </c>
      <c r="D84" s="17" t="s">
        <v>9</v>
      </c>
      <c r="E84" s="89">
        <v>6000.0</v>
      </c>
      <c r="F84" s="18">
        <f t="shared" si="7"/>
        <v>60</v>
      </c>
      <c r="G84" s="14"/>
      <c r="H84" s="14"/>
      <c r="I84" s="14"/>
      <c r="J84" s="1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4"/>
      <c r="B85" s="30" t="s">
        <v>149</v>
      </c>
      <c r="C85" s="17">
        <v>0.1</v>
      </c>
      <c r="D85" s="17" t="s">
        <v>9</v>
      </c>
      <c r="E85" s="89">
        <v>30000.0</v>
      </c>
      <c r="F85" s="18">
        <f t="shared" si="7"/>
        <v>3000</v>
      </c>
      <c r="G85" s="14"/>
      <c r="H85" s="14"/>
      <c r="I85" s="14"/>
      <c r="J85" s="1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4"/>
      <c r="B86" s="30" t="s">
        <v>496</v>
      </c>
      <c r="C86" s="17">
        <v>0.2</v>
      </c>
      <c r="D86" s="17" t="s">
        <v>9</v>
      </c>
      <c r="E86" s="89">
        <v>115000.0</v>
      </c>
      <c r="F86" s="18">
        <f t="shared" si="7"/>
        <v>23000</v>
      </c>
      <c r="G86" s="14"/>
      <c r="H86" s="14"/>
      <c r="I86" s="14"/>
      <c r="J86" s="1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4"/>
      <c r="B87" s="30" t="s">
        <v>139</v>
      </c>
      <c r="C87" s="17">
        <v>0.02</v>
      </c>
      <c r="D87" s="17" t="s">
        <v>9</v>
      </c>
      <c r="E87" s="89">
        <v>125000.0</v>
      </c>
      <c r="F87" s="18">
        <f t="shared" si="7"/>
        <v>2500</v>
      </c>
      <c r="G87" s="14"/>
      <c r="H87" s="14"/>
      <c r="I87" s="14"/>
      <c r="J87" s="1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0"/>
      <c r="B88" s="94"/>
      <c r="C88" s="23"/>
      <c r="D88" s="23"/>
      <c r="E88" s="91"/>
      <c r="F88" s="24"/>
      <c r="G88" s="20"/>
      <c r="H88" s="20"/>
      <c r="I88" s="20"/>
      <c r="J88" s="2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6" t="s">
        <v>500</v>
      </c>
      <c r="B89" s="25" t="s">
        <v>24</v>
      </c>
      <c r="C89" s="16"/>
      <c r="D89" s="17"/>
      <c r="E89" s="89"/>
      <c r="F89" s="18"/>
      <c r="G89" s="26">
        <f>SUM(F91:F97)</f>
        <v>740350</v>
      </c>
      <c r="H89" s="27">
        <v>1.0</v>
      </c>
      <c r="I89" s="33">
        <f>G89/H89</f>
        <v>740350</v>
      </c>
      <c r="J89" s="29" t="s">
        <v>9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4"/>
      <c r="B90" s="15"/>
      <c r="C90" s="16"/>
      <c r="D90" s="17"/>
      <c r="E90" s="89"/>
      <c r="F90" s="18"/>
      <c r="G90" s="14"/>
      <c r="H90" s="14"/>
      <c r="I90" s="14"/>
      <c r="J90" s="1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4"/>
      <c r="B91" s="15" t="s">
        <v>501</v>
      </c>
      <c r="C91" s="16">
        <v>0.05</v>
      </c>
      <c r="D91" s="17" t="s">
        <v>9</v>
      </c>
      <c r="E91" s="89">
        <v>410000.0</v>
      </c>
      <c r="F91" s="18">
        <f t="shared" ref="F91:F97" si="8">E91*C91</f>
        <v>20500</v>
      </c>
      <c r="G91" s="14"/>
      <c r="H91" s="14"/>
      <c r="I91" s="14"/>
      <c r="J91" s="1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4"/>
      <c r="B92" s="15" t="s">
        <v>502</v>
      </c>
      <c r="C92" s="16">
        <v>0.05</v>
      </c>
      <c r="D92" s="17" t="s">
        <v>9</v>
      </c>
      <c r="E92" s="89">
        <v>295000.0</v>
      </c>
      <c r="F92" s="18">
        <f t="shared" si="8"/>
        <v>14750</v>
      </c>
      <c r="G92" s="14"/>
      <c r="H92" s="14"/>
      <c r="I92" s="14"/>
      <c r="J92" s="1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4"/>
      <c r="B93" s="15" t="s">
        <v>503</v>
      </c>
      <c r="C93" s="16">
        <v>0.15</v>
      </c>
      <c r="D93" s="17" t="s">
        <v>9</v>
      </c>
      <c r="E93" s="89">
        <v>134000.0</v>
      </c>
      <c r="F93" s="18">
        <f t="shared" si="8"/>
        <v>20100</v>
      </c>
      <c r="G93" s="14"/>
      <c r="H93" s="14"/>
      <c r="I93" s="14"/>
      <c r="J93" s="1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4"/>
      <c r="B94" s="15" t="s">
        <v>504</v>
      </c>
      <c r="C94" s="16">
        <v>1.0</v>
      </c>
      <c r="D94" s="17" t="s">
        <v>9</v>
      </c>
      <c r="E94" s="89">
        <v>400000.0</v>
      </c>
      <c r="F94" s="18">
        <f t="shared" si="8"/>
        <v>400000</v>
      </c>
      <c r="G94" s="14"/>
      <c r="H94" s="14"/>
      <c r="I94" s="14"/>
      <c r="J94" s="1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4"/>
      <c r="B95" s="15" t="s">
        <v>505</v>
      </c>
      <c r="C95" s="16">
        <v>0.25</v>
      </c>
      <c r="D95" s="17" t="s">
        <v>9</v>
      </c>
      <c r="E95" s="89">
        <v>607000.0</v>
      </c>
      <c r="F95" s="18">
        <f t="shared" si="8"/>
        <v>151750</v>
      </c>
      <c r="G95" s="14"/>
      <c r="H95" s="14"/>
      <c r="I95" s="14"/>
      <c r="J95" s="1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4"/>
      <c r="B96" s="15" t="s">
        <v>106</v>
      </c>
      <c r="C96" s="16">
        <v>0.25</v>
      </c>
      <c r="D96" s="17" t="s">
        <v>9</v>
      </c>
      <c r="E96" s="89">
        <v>65000.0</v>
      </c>
      <c r="F96" s="18">
        <f t="shared" si="8"/>
        <v>16250</v>
      </c>
      <c r="G96" s="14"/>
      <c r="H96" s="14"/>
      <c r="I96" s="14"/>
      <c r="J96" s="1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4"/>
      <c r="B97" s="15" t="s">
        <v>506</v>
      </c>
      <c r="C97" s="16">
        <v>0.6</v>
      </c>
      <c r="D97" s="17" t="s">
        <v>9</v>
      </c>
      <c r="E97" s="89">
        <v>195000.0</v>
      </c>
      <c r="F97" s="18">
        <f t="shared" si="8"/>
        <v>117000</v>
      </c>
      <c r="G97" s="14"/>
      <c r="H97" s="14"/>
      <c r="I97" s="14"/>
      <c r="J97" s="1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0"/>
      <c r="B98" s="21"/>
      <c r="C98" s="23"/>
      <c r="D98" s="23"/>
      <c r="E98" s="91"/>
      <c r="F98" s="24"/>
      <c r="G98" s="20"/>
      <c r="H98" s="20"/>
      <c r="I98" s="20"/>
      <c r="J98" s="2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6" t="s">
        <v>507</v>
      </c>
      <c r="B99" s="85" t="s">
        <v>24</v>
      </c>
      <c r="C99" s="17"/>
      <c r="D99" s="17"/>
      <c r="E99" s="89"/>
      <c r="F99" s="18"/>
      <c r="G99" s="26">
        <f>SUM(F101:F102)</f>
        <v>189622.7273</v>
      </c>
      <c r="H99" s="27">
        <v>0.8</v>
      </c>
      <c r="I99" s="28">
        <f>G99/H99</f>
        <v>237028.4091</v>
      </c>
      <c r="J99" s="29" t="s">
        <v>9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4"/>
      <c r="B100" s="15"/>
      <c r="C100" s="16"/>
      <c r="D100" s="17"/>
      <c r="E100" s="89"/>
      <c r="F100" s="18"/>
      <c r="G100" s="14"/>
      <c r="H100" s="14"/>
      <c r="I100" s="14"/>
      <c r="J100" s="1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4"/>
      <c r="B101" s="30" t="s">
        <v>508</v>
      </c>
      <c r="C101" s="17">
        <v>0.6</v>
      </c>
      <c r="D101" s="17" t="s">
        <v>9</v>
      </c>
      <c r="E101" s="89">
        <f>I78</f>
        <v>69254.54545</v>
      </c>
      <c r="F101" s="18">
        <f t="shared" ref="F101:F102" si="9">E101*C101</f>
        <v>41552.72727</v>
      </c>
      <c r="G101" s="14"/>
      <c r="H101" s="14"/>
      <c r="I101" s="14"/>
      <c r="J101" s="1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4"/>
      <c r="B102" s="30" t="s">
        <v>509</v>
      </c>
      <c r="C102" s="17">
        <v>0.2</v>
      </c>
      <c r="D102" s="17" t="s">
        <v>9</v>
      </c>
      <c r="E102" s="89">
        <f>I89</f>
        <v>740350</v>
      </c>
      <c r="F102" s="18">
        <f t="shared" si="9"/>
        <v>148070</v>
      </c>
      <c r="G102" s="14"/>
      <c r="H102" s="14"/>
      <c r="I102" s="14"/>
      <c r="J102" s="1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0"/>
      <c r="B103" s="94"/>
      <c r="C103" s="23"/>
      <c r="D103" s="23"/>
      <c r="E103" s="91"/>
      <c r="F103" s="24"/>
      <c r="G103" s="20"/>
      <c r="H103" s="20"/>
      <c r="I103" s="20"/>
      <c r="J103" s="2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6" t="s">
        <v>510</v>
      </c>
      <c r="B104" s="25" t="s">
        <v>24</v>
      </c>
      <c r="C104" s="16"/>
      <c r="D104" s="17"/>
      <c r="E104" s="89"/>
      <c r="F104" s="18"/>
      <c r="G104" s="26">
        <f>SUM(F106:F111)</f>
        <v>2459200</v>
      </c>
      <c r="H104" s="27">
        <v>2.1</v>
      </c>
      <c r="I104" s="33">
        <f>G104/H104</f>
        <v>1171047.619</v>
      </c>
      <c r="J104" s="29" t="s">
        <v>9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4"/>
      <c r="B105" s="15"/>
      <c r="C105" s="16"/>
      <c r="D105" s="17"/>
      <c r="E105" s="89"/>
      <c r="F105" s="18"/>
      <c r="G105" s="14"/>
      <c r="H105" s="14"/>
      <c r="I105" s="14"/>
      <c r="J105" s="1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4"/>
      <c r="B106" s="15" t="s">
        <v>511</v>
      </c>
      <c r="C106" s="16">
        <v>0.15</v>
      </c>
      <c r="D106" s="17" t="s">
        <v>9</v>
      </c>
      <c r="E106" s="89">
        <v>134000.0</v>
      </c>
      <c r="F106" s="18">
        <f t="shared" ref="F106:F111" si="10">E106*C106</f>
        <v>20100</v>
      </c>
      <c r="G106" s="14"/>
      <c r="H106" s="14"/>
      <c r="I106" s="14"/>
      <c r="J106" s="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4"/>
      <c r="B107" s="15" t="s">
        <v>505</v>
      </c>
      <c r="C107" s="16">
        <v>3.0</v>
      </c>
      <c r="D107" s="17" t="s">
        <v>9</v>
      </c>
      <c r="E107" s="89">
        <v>607000.0</v>
      </c>
      <c r="F107" s="18">
        <f t="shared" si="10"/>
        <v>1821000</v>
      </c>
      <c r="G107" s="14"/>
      <c r="H107" s="14"/>
      <c r="I107" s="14"/>
      <c r="J107" s="1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4"/>
      <c r="B108" s="15" t="s">
        <v>106</v>
      </c>
      <c r="C108" s="16">
        <v>0.5</v>
      </c>
      <c r="D108" s="17" t="s">
        <v>9</v>
      </c>
      <c r="E108" s="89">
        <v>65000.0</v>
      </c>
      <c r="F108" s="18">
        <f t="shared" si="10"/>
        <v>32500</v>
      </c>
      <c r="G108" s="14"/>
      <c r="H108" s="14"/>
      <c r="I108" s="14"/>
      <c r="J108" s="1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4"/>
      <c r="B109" s="15" t="s">
        <v>22</v>
      </c>
      <c r="C109" s="16">
        <v>0.15</v>
      </c>
      <c r="D109" s="17" t="s">
        <v>9</v>
      </c>
      <c r="E109" s="89">
        <v>22000.0</v>
      </c>
      <c r="F109" s="18">
        <f t="shared" si="10"/>
        <v>3300</v>
      </c>
      <c r="G109" s="14"/>
      <c r="H109" s="14"/>
      <c r="I109" s="14"/>
      <c r="J109" s="1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4"/>
      <c r="B110" s="15" t="s">
        <v>139</v>
      </c>
      <c r="C110" s="16">
        <v>0.3</v>
      </c>
      <c r="D110" s="17" t="s">
        <v>9</v>
      </c>
      <c r="E110" s="89">
        <v>125000.0</v>
      </c>
      <c r="F110" s="18">
        <f t="shared" si="10"/>
        <v>37500</v>
      </c>
      <c r="G110" s="14"/>
      <c r="H110" s="14"/>
      <c r="I110" s="14"/>
      <c r="J110" s="1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4"/>
      <c r="B111" s="15" t="s">
        <v>512</v>
      </c>
      <c r="C111" s="16">
        <v>0.3</v>
      </c>
      <c r="D111" s="17" t="s">
        <v>9</v>
      </c>
      <c r="E111" s="89">
        <v>1816000.0</v>
      </c>
      <c r="F111" s="18">
        <f t="shared" si="10"/>
        <v>544800</v>
      </c>
      <c r="G111" s="14"/>
      <c r="H111" s="14"/>
      <c r="I111" s="14"/>
      <c r="J111" s="1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0"/>
      <c r="B112" s="21"/>
      <c r="C112" s="23"/>
      <c r="D112" s="23"/>
      <c r="E112" s="91"/>
      <c r="F112" s="24"/>
      <c r="G112" s="20"/>
      <c r="H112" s="20"/>
      <c r="I112" s="20"/>
      <c r="J112" s="2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6" t="s">
        <v>513</v>
      </c>
      <c r="B113" s="85" t="s">
        <v>24</v>
      </c>
      <c r="C113" s="17"/>
      <c r="D113" s="17"/>
      <c r="E113" s="89"/>
      <c r="F113" s="18"/>
      <c r="G113" s="26">
        <f>SUM(F115:F117)</f>
        <v>433768.8312</v>
      </c>
      <c r="H113" s="27">
        <v>0.8</v>
      </c>
      <c r="I113" s="28">
        <f>G113/H113</f>
        <v>542211.039</v>
      </c>
      <c r="J113" s="29" t="s">
        <v>9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4"/>
      <c r="B114" s="15"/>
      <c r="C114" s="16"/>
      <c r="D114" s="17"/>
      <c r="E114" s="89"/>
      <c r="F114" s="18"/>
      <c r="G114" s="14"/>
      <c r="H114" s="14"/>
      <c r="I114" s="14"/>
      <c r="J114" s="1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4"/>
      <c r="B115" s="30" t="s">
        <v>508</v>
      </c>
      <c r="C115" s="17">
        <v>1.0</v>
      </c>
      <c r="D115" s="17" t="s">
        <v>9</v>
      </c>
      <c r="E115" s="89">
        <f>I78</f>
        <v>69254.54545</v>
      </c>
      <c r="F115" s="18">
        <f t="shared" ref="F115:F117" si="11">E115*C115</f>
        <v>69254.54545</v>
      </c>
      <c r="G115" s="14"/>
      <c r="H115" s="14"/>
      <c r="I115" s="14"/>
      <c r="J115" s="1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4"/>
      <c r="B116" s="30" t="s">
        <v>514</v>
      </c>
      <c r="C116" s="17">
        <v>0.3</v>
      </c>
      <c r="D116" s="17" t="s">
        <v>9</v>
      </c>
      <c r="E116" s="89">
        <f>I104</f>
        <v>1171047.619</v>
      </c>
      <c r="F116" s="18">
        <f t="shared" si="11"/>
        <v>351314.2857</v>
      </c>
      <c r="G116" s="14"/>
      <c r="H116" s="14"/>
      <c r="I116" s="14"/>
      <c r="J116" s="1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4"/>
      <c r="B117" s="30" t="s">
        <v>515</v>
      </c>
      <c r="C117" s="17">
        <v>0.1</v>
      </c>
      <c r="D117" s="17" t="s">
        <v>9</v>
      </c>
      <c r="E117" s="89">
        <v>132000.0</v>
      </c>
      <c r="F117" s="18">
        <f t="shared" si="11"/>
        <v>13200</v>
      </c>
      <c r="G117" s="14"/>
      <c r="H117" s="14"/>
      <c r="I117" s="14"/>
      <c r="J117" s="1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0"/>
      <c r="B118" s="94"/>
      <c r="C118" s="23"/>
      <c r="D118" s="23"/>
      <c r="E118" s="91"/>
      <c r="F118" s="24"/>
      <c r="G118" s="20"/>
      <c r="H118" s="20"/>
      <c r="I118" s="20"/>
      <c r="J118" s="2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6" t="s">
        <v>516</v>
      </c>
      <c r="B119" s="85" t="s">
        <v>24</v>
      </c>
      <c r="C119" s="17"/>
      <c r="D119" s="17"/>
      <c r="E119" s="89"/>
      <c r="F119" s="18"/>
      <c r="G119" s="26">
        <f>SUM(F121:F131)</f>
        <v>121606</v>
      </c>
      <c r="H119" s="27">
        <v>0.88</v>
      </c>
      <c r="I119" s="28">
        <f>G119/H119</f>
        <v>138188.6364</v>
      </c>
      <c r="J119" s="29" t="s">
        <v>9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4"/>
      <c r="B120" s="15"/>
      <c r="C120" s="16"/>
      <c r="D120" s="17"/>
      <c r="E120" s="89"/>
      <c r="F120" s="18"/>
      <c r="G120" s="14"/>
      <c r="H120" s="14"/>
      <c r="I120" s="14"/>
      <c r="J120" s="1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4"/>
      <c r="B121" s="30" t="s">
        <v>517</v>
      </c>
      <c r="C121" s="17">
        <v>0.25</v>
      </c>
      <c r="D121" s="17" t="s">
        <v>28</v>
      </c>
      <c r="E121" s="89">
        <v>90000.0</v>
      </c>
      <c r="F121" s="18">
        <f t="shared" ref="F121:F131" si="12">E121*C121</f>
        <v>22500</v>
      </c>
      <c r="G121" s="14"/>
      <c r="H121" s="14"/>
      <c r="I121" s="14"/>
      <c r="J121" s="1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4"/>
      <c r="B122" s="30" t="s">
        <v>122</v>
      </c>
      <c r="C122" s="17">
        <v>0.02</v>
      </c>
      <c r="D122" s="17" t="s">
        <v>9</v>
      </c>
      <c r="E122" s="89">
        <v>55000.0</v>
      </c>
      <c r="F122" s="18">
        <f t="shared" si="12"/>
        <v>1100</v>
      </c>
      <c r="G122" s="14"/>
      <c r="H122" s="14"/>
      <c r="I122" s="14"/>
      <c r="J122" s="1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4"/>
      <c r="B123" s="30" t="s">
        <v>27</v>
      </c>
      <c r="C123" s="17">
        <v>5.0</v>
      </c>
      <c r="D123" s="17" t="s">
        <v>9</v>
      </c>
      <c r="E123" s="89">
        <v>2700.0</v>
      </c>
      <c r="F123" s="18">
        <f t="shared" si="12"/>
        <v>13500</v>
      </c>
      <c r="G123" s="14"/>
      <c r="H123" s="14"/>
      <c r="I123" s="14"/>
      <c r="J123" s="1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4"/>
      <c r="B124" s="30" t="s">
        <v>13</v>
      </c>
      <c r="C124" s="17">
        <v>0.01</v>
      </c>
      <c r="D124" s="17" t="s">
        <v>9</v>
      </c>
      <c r="E124" s="89">
        <v>7000.0</v>
      </c>
      <c r="F124" s="18">
        <f t="shared" si="12"/>
        <v>70</v>
      </c>
      <c r="G124" s="14"/>
      <c r="H124" s="14"/>
      <c r="I124" s="14"/>
      <c r="J124" s="1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4"/>
      <c r="B125" s="30" t="s">
        <v>127</v>
      </c>
      <c r="C125" s="17">
        <v>0.1</v>
      </c>
      <c r="D125" s="17" t="s">
        <v>9</v>
      </c>
      <c r="E125" s="89">
        <v>130000.0</v>
      </c>
      <c r="F125" s="18">
        <f t="shared" si="12"/>
        <v>13000</v>
      </c>
      <c r="G125" s="14"/>
      <c r="H125" s="14"/>
      <c r="I125" s="14"/>
      <c r="J125" s="1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4"/>
      <c r="B126" s="30" t="s">
        <v>22</v>
      </c>
      <c r="C126" s="17">
        <v>0.003</v>
      </c>
      <c r="D126" s="17" t="s">
        <v>9</v>
      </c>
      <c r="E126" s="89">
        <v>22000.0</v>
      </c>
      <c r="F126" s="18">
        <f t="shared" si="12"/>
        <v>66</v>
      </c>
      <c r="G126" s="14"/>
      <c r="H126" s="14"/>
      <c r="I126" s="14"/>
      <c r="J126" s="1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4"/>
      <c r="B127" s="30" t="s">
        <v>107</v>
      </c>
      <c r="C127" s="17">
        <v>0.015</v>
      </c>
      <c r="D127" s="17" t="s">
        <v>9</v>
      </c>
      <c r="E127" s="89">
        <v>173000.0</v>
      </c>
      <c r="F127" s="18">
        <f t="shared" si="12"/>
        <v>2595</v>
      </c>
      <c r="G127" s="14"/>
      <c r="H127" s="14"/>
      <c r="I127" s="14"/>
      <c r="J127" s="1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4"/>
      <c r="B128" s="30" t="s">
        <v>496</v>
      </c>
      <c r="C128" s="17">
        <v>0.05</v>
      </c>
      <c r="D128" s="17" t="s">
        <v>9</v>
      </c>
      <c r="E128" s="89">
        <v>115000.0</v>
      </c>
      <c r="F128" s="18">
        <f t="shared" si="12"/>
        <v>5750</v>
      </c>
      <c r="G128" s="14"/>
      <c r="H128" s="14"/>
      <c r="I128" s="14"/>
      <c r="J128" s="1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4"/>
      <c r="B129" s="30" t="s">
        <v>53</v>
      </c>
      <c r="C129" s="17">
        <v>0.2</v>
      </c>
      <c r="D129" s="17" t="s">
        <v>9</v>
      </c>
      <c r="E129" s="89">
        <v>150000.0</v>
      </c>
      <c r="F129" s="18">
        <f t="shared" si="12"/>
        <v>30000</v>
      </c>
      <c r="G129" s="14"/>
      <c r="H129" s="14"/>
      <c r="I129" s="14"/>
      <c r="J129" s="1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4"/>
      <c r="B130" s="30" t="s">
        <v>177</v>
      </c>
      <c r="C130" s="17">
        <v>0.2</v>
      </c>
      <c r="D130" s="17" t="s">
        <v>9</v>
      </c>
      <c r="E130" s="89">
        <v>158000.0</v>
      </c>
      <c r="F130" s="18">
        <f t="shared" si="12"/>
        <v>31600</v>
      </c>
      <c r="G130" s="14"/>
      <c r="H130" s="14"/>
      <c r="I130" s="14"/>
      <c r="J130" s="1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4"/>
      <c r="B131" s="30" t="s">
        <v>92</v>
      </c>
      <c r="C131" s="17">
        <v>0.005</v>
      </c>
      <c r="D131" s="17" t="s">
        <v>9</v>
      </c>
      <c r="E131" s="89">
        <v>285000.0</v>
      </c>
      <c r="F131" s="18">
        <f t="shared" si="12"/>
        <v>1425</v>
      </c>
      <c r="G131" s="14"/>
      <c r="H131" s="14"/>
      <c r="I131" s="14"/>
      <c r="J131" s="1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0"/>
      <c r="B132" s="94"/>
      <c r="C132" s="23"/>
      <c r="D132" s="23"/>
      <c r="E132" s="91"/>
      <c r="F132" s="24"/>
      <c r="G132" s="20"/>
      <c r="H132" s="20"/>
      <c r="I132" s="20"/>
      <c r="J132" s="2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6" t="s">
        <v>518</v>
      </c>
      <c r="B133" s="25" t="s">
        <v>24</v>
      </c>
      <c r="C133" s="17"/>
      <c r="D133" s="17"/>
      <c r="E133" s="89"/>
      <c r="F133" s="18"/>
      <c r="G133" s="26" t="str">
        <f>SUM(F135:F145)</f>
        <v>#REF!</v>
      </c>
      <c r="H133" s="27">
        <v>1.1</v>
      </c>
      <c r="I133" s="28" t="str">
        <f>G133/H133</f>
        <v>#REF!</v>
      </c>
      <c r="J133" s="29" t="s">
        <v>9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4"/>
      <c r="B134" s="15"/>
      <c r="C134" s="16"/>
      <c r="D134" s="17"/>
      <c r="E134" s="89"/>
      <c r="F134" s="18"/>
      <c r="G134" s="14"/>
      <c r="H134" s="14"/>
      <c r="I134" s="14"/>
      <c r="J134" s="1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4"/>
      <c r="B135" s="30" t="s">
        <v>517</v>
      </c>
      <c r="C135" s="17">
        <v>0.3</v>
      </c>
      <c r="D135" s="17" t="s">
        <v>9</v>
      </c>
      <c r="E135" s="89">
        <v>110000.0</v>
      </c>
      <c r="F135" s="18">
        <f t="shared" ref="F135:F145" si="13">E135*C135</f>
        <v>33000</v>
      </c>
      <c r="G135" s="14"/>
      <c r="H135" s="14"/>
      <c r="I135" s="14"/>
      <c r="J135" s="1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4"/>
      <c r="B136" s="30" t="s">
        <v>27</v>
      </c>
      <c r="C136" s="17">
        <v>5.0</v>
      </c>
      <c r="D136" s="17" t="s">
        <v>28</v>
      </c>
      <c r="E136" s="89">
        <v>2700.0</v>
      </c>
      <c r="F136" s="18">
        <f t="shared" si="13"/>
        <v>13500</v>
      </c>
      <c r="G136" s="14"/>
      <c r="H136" s="14"/>
      <c r="I136" s="14"/>
      <c r="J136" s="1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4"/>
      <c r="B137" s="30" t="s">
        <v>13</v>
      </c>
      <c r="C137" s="17">
        <v>0.01</v>
      </c>
      <c r="D137" s="17" t="s">
        <v>9</v>
      </c>
      <c r="E137" s="89">
        <v>7000.0</v>
      </c>
      <c r="F137" s="18">
        <f t="shared" si="13"/>
        <v>70</v>
      </c>
      <c r="G137" s="14"/>
      <c r="H137" s="14"/>
      <c r="I137" s="14"/>
      <c r="J137" s="1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4"/>
      <c r="B138" s="30" t="s">
        <v>519</v>
      </c>
      <c r="C138" s="17">
        <v>0.3</v>
      </c>
      <c r="D138" s="17" t="s">
        <v>9</v>
      </c>
      <c r="E138" s="89" t="str">
        <f>'[1]STOCK &amp; JUS'!I62</f>
        <v>#REF!</v>
      </c>
      <c r="F138" s="18" t="str">
        <f t="shared" si="13"/>
        <v>#REF!</v>
      </c>
      <c r="G138" s="14"/>
      <c r="H138" s="14"/>
      <c r="I138" s="14"/>
      <c r="J138" s="1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4"/>
      <c r="B139" s="30" t="s">
        <v>520</v>
      </c>
      <c r="C139" s="17">
        <v>0.003</v>
      </c>
      <c r="D139" s="17" t="s">
        <v>9</v>
      </c>
      <c r="E139" s="89">
        <v>1166667.0</v>
      </c>
      <c r="F139" s="18">
        <f t="shared" si="13"/>
        <v>3500.001</v>
      </c>
      <c r="G139" s="14"/>
      <c r="H139" s="14"/>
      <c r="I139" s="14"/>
      <c r="J139" s="1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4"/>
      <c r="B140" s="30" t="s">
        <v>107</v>
      </c>
      <c r="C140" s="17">
        <v>0.01</v>
      </c>
      <c r="D140" s="17" t="s">
        <v>9</v>
      </c>
      <c r="E140" s="89">
        <v>173000.0</v>
      </c>
      <c r="F140" s="18">
        <f t="shared" si="13"/>
        <v>1730</v>
      </c>
      <c r="G140" s="14"/>
      <c r="H140" s="14"/>
      <c r="I140" s="14"/>
      <c r="J140" s="14"/>
    </row>
    <row r="141" ht="15.75" customHeight="1">
      <c r="A141" s="14"/>
      <c r="B141" s="30" t="s">
        <v>108</v>
      </c>
      <c r="C141" s="17">
        <v>0.03</v>
      </c>
      <c r="D141" s="17" t="s">
        <v>9</v>
      </c>
      <c r="E141" s="89">
        <v>150000.0</v>
      </c>
      <c r="F141" s="18">
        <f t="shared" si="13"/>
        <v>4500</v>
      </c>
      <c r="G141" s="14"/>
      <c r="H141" s="14"/>
      <c r="I141" s="14"/>
      <c r="J141" s="14"/>
    </row>
    <row r="142" ht="15.75" customHeight="1">
      <c r="A142" s="14"/>
      <c r="B142" s="30" t="s">
        <v>496</v>
      </c>
      <c r="C142" s="17">
        <v>0.09</v>
      </c>
      <c r="D142" s="17" t="s">
        <v>9</v>
      </c>
      <c r="E142" s="89">
        <v>115000.0</v>
      </c>
      <c r="F142" s="18">
        <f t="shared" si="13"/>
        <v>10350</v>
      </c>
      <c r="G142" s="14"/>
      <c r="H142" s="14"/>
      <c r="I142" s="14"/>
      <c r="J142" s="14"/>
    </row>
    <row r="143" ht="15.75" customHeight="1">
      <c r="A143" s="14"/>
      <c r="B143" s="30" t="s">
        <v>53</v>
      </c>
      <c r="C143" s="17">
        <v>0.1</v>
      </c>
      <c r="D143" s="17" t="s">
        <v>9</v>
      </c>
      <c r="E143" s="89">
        <v>210000.0</v>
      </c>
      <c r="F143" s="18">
        <f t="shared" si="13"/>
        <v>21000</v>
      </c>
      <c r="G143" s="14"/>
      <c r="H143" s="14"/>
      <c r="I143" s="14"/>
      <c r="J143" s="14"/>
    </row>
    <row r="144" ht="15.75" customHeight="1">
      <c r="A144" s="14"/>
      <c r="B144" s="30" t="s">
        <v>177</v>
      </c>
      <c r="C144" s="17">
        <v>0.3</v>
      </c>
      <c r="D144" s="17" t="s">
        <v>9</v>
      </c>
      <c r="E144" s="89">
        <v>38000.0</v>
      </c>
      <c r="F144" s="18">
        <f t="shared" si="13"/>
        <v>11400</v>
      </c>
      <c r="G144" s="14"/>
      <c r="H144" s="14"/>
      <c r="I144" s="14"/>
      <c r="J144" s="14"/>
    </row>
    <row r="145" ht="15.75" customHeight="1">
      <c r="A145" s="14"/>
      <c r="B145" s="30" t="s">
        <v>92</v>
      </c>
      <c r="C145" s="17">
        <v>0.005</v>
      </c>
      <c r="D145" s="17" t="s">
        <v>9</v>
      </c>
      <c r="E145" s="89">
        <v>285000.0</v>
      </c>
      <c r="F145" s="18">
        <f t="shared" si="13"/>
        <v>1425</v>
      </c>
      <c r="G145" s="14"/>
      <c r="H145" s="14"/>
      <c r="I145" s="14"/>
      <c r="J145" s="14"/>
    </row>
    <row r="146" ht="15.75" customHeight="1">
      <c r="A146" s="20"/>
      <c r="B146" s="94"/>
      <c r="C146" s="23"/>
      <c r="D146" s="23"/>
      <c r="E146" s="91"/>
      <c r="F146" s="24"/>
      <c r="G146" s="20"/>
      <c r="H146" s="20"/>
      <c r="I146" s="20"/>
      <c r="J146" s="20"/>
    </row>
    <row r="147" ht="15.75" customHeight="1">
      <c r="A147" s="6" t="s">
        <v>521</v>
      </c>
      <c r="B147" s="85" t="s">
        <v>24</v>
      </c>
      <c r="C147" s="17"/>
      <c r="D147" s="17"/>
      <c r="E147" s="89"/>
      <c r="F147" s="18"/>
      <c r="G147" s="26">
        <f>SUM(F149:F163)</f>
        <v>127135</v>
      </c>
      <c r="H147" s="27">
        <v>0.8</v>
      </c>
      <c r="I147" s="28">
        <f>G147/H147</f>
        <v>158918.75</v>
      </c>
      <c r="J147" s="29" t="s">
        <v>9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4"/>
      <c r="B148" s="15"/>
      <c r="C148" s="16"/>
      <c r="D148" s="17"/>
      <c r="E148" s="89"/>
      <c r="F148" s="18"/>
      <c r="G148" s="14"/>
      <c r="H148" s="14"/>
      <c r="I148" s="14"/>
      <c r="J148" s="1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4"/>
      <c r="B149" s="30" t="s">
        <v>218</v>
      </c>
      <c r="C149" s="17">
        <v>0.1</v>
      </c>
      <c r="D149" s="17" t="s">
        <v>9</v>
      </c>
      <c r="E149" s="89">
        <v>50000.0</v>
      </c>
      <c r="F149" s="18">
        <f t="shared" ref="F149:F163" si="14">E149*C149</f>
        <v>5000</v>
      </c>
      <c r="G149" s="14"/>
      <c r="H149" s="14"/>
      <c r="I149" s="14"/>
      <c r="J149" s="1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4"/>
      <c r="B150" s="30" t="s">
        <v>87</v>
      </c>
      <c r="C150" s="17">
        <v>0.03</v>
      </c>
      <c r="D150" s="17" t="s">
        <v>9</v>
      </c>
      <c r="E150" s="89">
        <v>50000.0</v>
      </c>
      <c r="F150" s="18">
        <f t="shared" si="14"/>
        <v>1500</v>
      </c>
      <c r="G150" s="14"/>
      <c r="H150" s="14"/>
      <c r="I150" s="14"/>
      <c r="J150" s="1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4"/>
      <c r="B151" s="30" t="s">
        <v>522</v>
      </c>
      <c r="C151" s="17">
        <v>0.4</v>
      </c>
      <c r="D151" s="17" t="s">
        <v>9</v>
      </c>
      <c r="E151" s="89">
        <v>60000.0</v>
      </c>
      <c r="F151" s="18">
        <f t="shared" si="14"/>
        <v>24000</v>
      </c>
      <c r="G151" s="14"/>
      <c r="H151" s="14"/>
      <c r="I151" s="14"/>
      <c r="J151" s="1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4"/>
      <c r="B152" s="30" t="s">
        <v>269</v>
      </c>
      <c r="C152" s="17">
        <v>0.06</v>
      </c>
      <c r="D152" s="17" t="s">
        <v>9</v>
      </c>
      <c r="E152" s="89">
        <v>60000.0</v>
      </c>
      <c r="F152" s="18">
        <f t="shared" si="14"/>
        <v>3600</v>
      </c>
      <c r="G152" s="14"/>
      <c r="H152" s="14"/>
      <c r="I152" s="14"/>
      <c r="J152" s="1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4"/>
      <c r="B153" s="30" t="s">
        <v>523</v>
      </c>
      <c r="C153" s="17">
        <v>0.005</v>
      </c>
      <c r="D153" s="17" t="s">
        <v>9</v>
      </c>
      <c r="E153" s="89">
        <v>402000.0</v>
      </c>
      <c r="F153" s="18">
        <f t="shared" si="14"/>
        <v>2010</v>
      </c>
      <c r="G153" s="14"/>
      <c r="H153" s="14"/>
      <c r="I153" s="14"/>
      <c r="J153" s="1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4"/>
      <c r="B154" s="30" t="s">
        <v>524</v>
      </c>
      <c r="C154" s="17">
        <v>0.01</v>
      </c>
      <c r="D154" s="17" t="s">
        <v>9</v>
      </c>
      <c r="E154" s="89">
        <v>720000.0</v>
      </c>
      <c r="F154" s="18">
        <f t="shared" si="14"/>
        <v>7200</v>
      </c>
      <c r="G154" s="14"/>
      <c r="H154" s="14"/>
      <c r="I154" s="14"/>
      <c r="J154" s="1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4"/>
      <c r="B155" s="30" t="s">
        <v>525</v>
      </c>
      <c r="C155" s="17">
        <v>0.01</v>
      </c>
      <c r="D155" s="17" t="s">
        <v>9</v>
      </c>
      <c r="E155" s="89">
        <v>720000.0</v>
      </c>
      <c r="F155" s="18">
        <f t="shared" si="14"/>
        <v>7200</v>
      </c>
      <c r="G155" s="14"/>
      <c r="H155" s="14"/>
      <c r="I155" s="14"/>
      <c r="J155" s="1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4"/>
      <c r="B156" s="30" t="s">
        <v>206</v>
      </c>
      <c r="C156" s="17">
        <v>0.03</v>
      </c>
      <c r="D156" s="17" t="s">
        <v>9</v>
      </c>
      <c r="E156" s="89">
        <v>77500.0</v>
      </c>
      <c r="F156" s="18">
        <f t="shared" si="14"/>
        <v>2325</v>
      </c>
      <c r="G156" s="14"/>
      <c r="H156" s="14"/>
      <c r="I156" s="14"/>
      <c r="J156" s="1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4"/>
      <c r="B157" s="30" t="s">
        <v>53</v>
      </c>
      <c r="C157" s="17">
        <v>0.05</v>
      </c>
      <c r="D157" s="17" t="s">
        <v>9</v>
      </c>
      <c r="E157" s="89">
        <v>210000.0</v>
      </c>
      <c r="F157" s="18">
        <f t="shared" si="14"/>
        <v>10500</v>
      </c>
      <c r="G157" s="14"/>
      <c r="H157" s="14"/>
      <c r="I157" s="14"/>
      <c r="J157" s="1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4"/>
      <c r="B158" s="30" t="s">
        <v>22</v>
      </c>
      <c r="C158" s="17">
        <v>0.03</v>
      </c>
      <c r="D158" s="17" t="s">
        <v>9</v>
      </c>
      <c r="E158" s="89">
        <v>7000.0</v>
      </c>
      <c r="F158" s="18">
        <f t="shared" si="14"/>
        <v>210</v>
      </c>
      <c r="G158" s="14"/>
      <c r="H158" s="14"/>
      <c r="I158" s="14"/>
      <c r="J158" s="1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4"/>
      <c r="B159" s="30" t="s">
        <v>107</v>
      </c>
      <c r="C159" s="17">
        <v>0.03</v>
      </c>
      <c r="D159" s="17" t="s">
        <v>9</v>
      </c>
      <c r="E159" s="89">
        <v>159000.0</v>
      </c>
      <c r="F159" s="18">
        <f t="shared" si="14"/>
        <v>4770</v>
      </c>
      <c r="G159" s="14"/>
      <c r="H159" s="14"/>
      <c r="I159" s="14"/>
      <c r="J159" s="1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4"/>
      <c r="B160" s="30" t="s">
        <v>420</v>
      </c>
      <c r="C160" s="17">
        <v>0.01</v>
      </c>
      <c r="D160" s="17" t="s">
        <v>9</v>
      </c>
      <c r="E160" s="89">
        <v>190000.0</v>
      </c>
      <c r="F160" s="18">
        <f t="shared" si="14"/>
        <v>1900</v>
      </c>
      <c r="G160" s="14"/>
      <c r="H160" s="14"/>
      <c r="I160" s="14"/>
      <c r="J160" s="1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4"/>
      <c r="B161" s="30" t="s">
        <v>526</v>
      </c>
      <c r="C161" s="17">
        <v>0.4</v>
      </c>
      <c r="D161" s="17" t="s">
        <v>9</v>
      </c>
      <c r="E161" s="89">
        <v>135000.0</v>
      </c>
      <c r="F161" s="18">
        <f t="shared" si="14"/>
        <v>54000</v>
      </c>
      <c r="G161" s="14"/>
      <c r="H161" s="14"/>
      <c r="I161" s="14"/>
      <c r="J161" s="1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4"/>
      <c r="B162" s="30" t="s">
        <v>13</v>
      </c>
      <c r="C162" s="17">
        <v>0.01</v>
      </c>
      <c r="D162" s="17" t="s">
        <v>9</v>
      </c>
      <c r="E162" s="89">
        <v>7000.0</v>
      </c>
      <c r="F162" s="18">
        <f t="shared" si="14"/>
        <v>70</v>
      </c>
      <c r="G162" s="14"/>
      <c r="H162" s="14"/>
      <c r="I162" s="14"/>
      <c r="J162" s="1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4"/>
      <c r="B163" s="30" t="s">
        <v>92</v>
      </c>
      <c r="C163" s="17">
        <v>0.01</v>
      </c>
      <c r="D163" s="17" t="s">
        <v>9</v>
      </c>
      <c r="E163" s="89">
        <v>285000.0</v>
      </c>
      <c r="F163" s="18">
        <f t="shared" si="14"/>
        <v>2850</v>
      </c>
      <c r="G163" s="14"/>
      <c r="H163" s="14"/>
      <c r="I163" s="14"/>
      <c r="J163" s="1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0"/>
      <c r="B164" s="94"/>
      <c r="C164" s="23"/>
      <c r="D164" s="23"/>
      <c r="E164" s="91"/>
      <c r="F164" s="24"/>
      <c r="G164" s="20"/>
      <c r="H164" s="20"/>
      <c r="I164" s="20"/>
      <c r="J164" s="2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6" t="s">
        <v>527</v>
      </c>
      <c r="B165" s="85" t="s">
        <v>24</v>
      </c>
      <c r="C165" s="17"/>
      <c r="D165" s="17"/>
      <c r="E165" s="89"/>
      <c r="F165" s="18"/>
      <c r="G165" s="26">
        <f>SUM(F167:F172)</f>
        <v>100305</v>
      </c>
      <c r="H165" s="27">
        <v>0.55</v>
      </c>
      <c r="I165" s="28">
        <f>G165/H165</f>
        <v>182372.7273</v>
      </c>
      <c r="J165" s="29" t="s">
        <v>9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4"/>
      <c r="B166" s="15"/>
      <c r="C166" s="16"/>
      <c r="D166" s="17"/>
      <c r="E166" s="89"/>
      <c r="F166" s="18"/>
      <c r="G166" s="14"/>
      <c r="H166" s="14"/>
      <c r="I166" s="14"/>
      <c r="J166" s="1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4"/>
      <c r="B167" s="19" t="s">
        <v>18</v>
      </c>
      <c r="C167" s="16">
        <v>0.1</v>
      </c>
      <c r="D167" s="17" t="s">
        <v>9</v>
      </c>
      <c r="E167" s="89">
        <v>30000.0</v>
      </c>
      <c r="F167" s="18">
        <f t="shared" ref="F167:F172" si="15">E167*C167</f>
        <v>3000</v>
      </c>
      <c r="G167" s="14"/>
      <c r="H167" s="14"/>
      <c r="I167" s="14"/>
      <c r="J167" s="1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4"/>
      <c r="B168" s="19" t="s">
        <v>357</v>
      </c>
      <c r="C168" s="16">
        <v>0.1</v>
      </c>
      <c r="D168" s="17" t="s">
        <v>9</v>
      </c>
      <c r="E168" s="89">
        <v>120000.0</v>
      </c>
      <c r="F168" s="18">
        <f t="shared" si="15"/>
        <v>12000</v>
      </c>
      <c r="G168" s="14"/>
      <c r="H168" s="14"/>
      <c r="I168" s="14"/>
      <c r="J168" s="1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4"/>
      <c r="B169" s="19" t="s">
        <v>528</v>
      </c>
      <c r="C169" s="16">
        <v>0.15</v>
      </c>
      <c r="D169" s="17" t="s">
        <v>9</v>
      </c>
      <c r="E169" s="89">
        <v>500000.0</v>
      </c>
      <c r="F169" s="18">
        <f t="shared" si="15"/>
        <v>75000</v>
      </c>
      <c r="G169" s="14"/>
      <c r="H169" s="14"/>
      <c r="I169" s="14"/>
      <c r="J169" s="1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4"/>
      <c r="B170" s="19" t="s">
        <v>27</v>
      </c>
      <c r="C170" s="16">
        <v>4.0</v>
      </c>
      <c r="D170" s="17" t="s">
        <v>28</v>
      </c>
      <c r="E170" s="89">
        <v>2200.0</v>
      </c>
      <c r="F170" s="18">
        <f t="shared" si="15"/>
        <v>8800</v>
      </c>
      <c r="G170" s="14"/>
      <c r="H170" s="14"/>
      <c r="I170" s="14"/>
      <c r="J170" s="1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4"/>
      <c r="B171" s="19" t="s">
        <v>13</v>
      </c>
      <c r="C171" s="16">
        <v>0.005</v>
      </c>
      <c r="D171" s="17" t="s">
        <v>9</v>
      </c>
      <c r="E171" s="89">
        <v>6000.0</v>
      </c>
      <c r="F171" s="18">
        <f t="shared" si="15"/>
        <v>30</v>
      </c>
      <c r="G171" s="14"/>
      <c r="H171" s="14"/>
      <c r="I171" s="14"/>
      <c r="J171" s="1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4"/>
      <c r="B172" s="19" t="s">
        <v>92</v>
      </c>
      <c r="C172" s="16">
        <v>0.005</v>
      </c>
      <c r="D172" s="17" t="s">
        <v>9</v>
      </c>
      <c r="E172" s="89">
        <v>295000.0</v>
      </c>
      <c r="F172" s="18">
        <f t="shared" si="15"/>
        <v>1475</v>
      </c>
      <c r="G172" s="14"/>
      <c r="H172" s="14"/>
      <c r="I172" s="14"/>
      <c r="J172" s="1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0"/>
      <c r="B173" s="21"/>
      <c r="C173" s="22"/>
      <c r="D173" s="23"/>
      <c r="E173" s="91"/>
      <c r="F173" s="24"/>
      <c r="G173" s="20"/>
      <c r="H173" s="20"/>
      <c r="I173" s="20"/>
      <c r="J173" s="2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6" t="s">
        <v>529</v>
      </c>
      <c r="B174" s="85" t="s">
        <v>24</v>
      </c>
      <c r="C174" s="17"/>
      <c r="D174" s="17"/>
      <c r="E174" s="89"/>
      <c r="F174" s="18"/>
      <c r="G174" s="26">
        <f>SUM(F176:F180)</f>
        <v>181305</v>
      </c>
      <c r="H174" s="27">
        <v>0.55</v>
      </c>
      <c r="I174" s="28">
        <f>G174/H174</f>
        <v>329645.4545</v>
      </c>
      <c r="J174" s="29" t="s">
        <v>9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4"/>
      <c r="B175" s="15"/>
      <c r="C175" s="16"/>
      <c r="D175" s="17"/>
      <c r="E175" s="89"/>
      <c r="F175" s="18"/>
      <c r="G175" s="14"/>
      <c r="H175" s="14"/>
      <c r="I175" s="14"/>
      <c r="J175" s="1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4"/>
      <c r="B176" s="19" t="s">
        <v>18</v>
      </c>
      <c r="C176" s="16">
        <v>0.2</v>
      </c>
      <c r="D176" s="17" t="s">
        <v>9</v>
      </c>
      <c r="E176" s="89">
        <v>30000.0</v>
      </c>
      <c r="F176" s="18">
        <f t="shared" ref="F176:F180" si="16">E176*C176</f>
        <v>6000</v>
      </c>
      <c r="G176" s="14"/>
      <c r="H176" s="14"/>
      <c r="I176" s="14"/>
      <c r="J176" s="1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4"/>
      <c r="B177" s="19" t="s">
        <v>530</v>
      </c>
      <c r="C177" s="16">
        <v>0.375</v>
      </c>
      <c r="D177" s="17" t="s">
        <v>9</v>
      </c>
      <c r="E177" s="89">
        <v>440000.0</v>
      </c>
      <c r="F177" s="18">
        <f t="shared" si="16"/>
        <v>165000</v>
      </c>
      <c r="G177" s="14"/>
      <c r="H177" s="14"/>
      <c r="I177" s="14"/>
      <c r="J177" s="1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4"/>
      <c r="B178" s="19" t="s">
        <v>27</v>
      </c>
      <c r="C178" s="16">
        <v>4.0</v>
      </c>
      <c r="D178" s="17" t="s">
        <v>28</v>
      </c>
      <c r="E178" s="89">
        <v>2200.0</v>
      </c>
      <c r="F178" s="18">
        <f t="shared" si="16"/>
        <v>8800</v>
      </c>
      <c r="G178" s="14"/>
      <c r="H178" s="14"/>
      <c r="I178" s="14"/>
      <c r="J178" s="1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4"/>
      <c r="B179" s="19" t="s">
        <v>13</v>
      </c>
      <c r="C179" s="16">
        <v>0.005</v>
      </c>
      <c r="D179" s="17" t="s">
        <v>9</v>
      </c>
      <c r="E179" s="89">
        <v>6000.0</v>
      </c>
      <c r="F179" s="18">
        <f t="shared" si="16"/>
        <v>30</v>
      </c>
      <c r="G179" s="14"/>
      <c r="H179" s="14"/>
      <c r="I179" s="14"/>
      <c r="J179" s="1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4"/>
      <c r="B180" s="19" t="s">
        <v>92</v>
      </c>
      <c r="C180" s="16">
        <v>0.005</v>
      </c>
      <c r="D180" s="17" t="s">
        <v>9</v>
      </c>
      <c r="E180" s="89">
        <v>295000.0</v>
      </c>
      <c r="F180" s="18">
        <f t="shared" si="16"/>
        <v>1475</v>
      </c>
      <c r="G180" s="14"/>
      <c r="H180" s="14"/>
      <c r="I180" s="14"/>
      <c r="J180" s="1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0"/>
      <c r="B181" s="21"/>
      <c r="C181" s="22"/>
      <c r="D181" s="23"/>
      <c r="E181" s="91"/>
      <c r="F181" s="24"/>
      <c r="G181" s="20"/>
      <c r="H181" s="20"/>
      <c r="I181" s="20"/>
      <c r="J181" s="2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6" t="s">
        <v>531</v>
      </c>
      <c r="B182" s="85" t="s">
        <v>24</v>
      </c>
      <c r="C182" s="17"/>
      <c r="D182" s="17"/>
      <c r="E182" s="89"/>
      <c r="F182" s="18"/>
      <c r="G182" s="26">
        <f>SUM(F184:F189)</f>
        <v>173805</v>
      </c>
      <c r="H182" s="27">
        <v>0.55</v>
      </c>
      <c r="I182" s="28">
        <f>G182/H182</f>
        <v>316009.0909</v>
      </c>
      <c r="J182" s="29" t="s">
        <v>9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4"/>
      <c r="B183" s="15"/>
      <c r="C183" s="16"/>
      <c r="D183" s="17"/>
      <c r="E183" s="89"/>
      <c r="F183" s="18"/>
      <c r="G183" s="14"/>
      <c r="H183" s="14"/>
      <c r="I183" s="14"/>
      <c r="J183" s="1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4"/>
      <c r="B184" s="19" t="s">
        <v>18</v>
      </c>
      <c r="C184" s="16">
        <v>0.1</v>
      </c>
      <c r="D184" s="17" t="s">
        <v>9</v>
      </c>
      <c r="E184" s="89">
        <v>30000.0</v>
      </c>
      <c r="F184" s="18">
        <f t="shared" ref="F184:F189" si="17">E184*C184</f>
        <v>3000</v>
      </c>
      <c r="G184" s="14"/>
      <c r="H184" s="14"/>
      <c r="I184" s="14"/>
      <c r="J184" s="1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4"/>
      <c r="B185" s="19" t="s">
        <v>357</v>
      </c>
      <c r="C185" s="16">
        <v>0.1</v>
      </c>
      <c r="D185" s="17" t="s">
        <v>9</v>
      </c>
      <c r="E185" s="89">
        <v>120000.0</v>
      </c>
      <c r="F185" s="18">
        <f t="shared" si="17"/>
        <v>12000</v>
      </c>
      <c r="G185" s="14"/>
      <c r="H185" s="14"/>
      <c r="I185" s="14"/>
      <c r="J185" s="1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4"/>
      <c r="B186" s="19" t="s">
        <v>532</v>
      </c>
      <c r="C186" s="16">
        <v>0.15</v>
      </c>
      <c r="D186" s="17" t="s">
        <v>9</v>
      </c>
      <c r="E186" s="89">
        <v>990000.0</v>
      </c>
      <c r="F186" s="18">
        <f t="shared" si="17"/>
        <v>148500</v>
      </c>
      <c r="G186" s="14"/>
      <c r="H186" s="14"/>
      <c r="I186" s="14"/>
      <c r="J186" s="1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4"/>
      <c r="B187" s="19" t="s">
        <v>27</v>
      </c>
      <c r="C187" s="16">
        <v>4.0</v>
      </c>
      <c r="D187" s="17" t="s">
        <v>28</v>
      </c>
      <c r="E187" s="89">
        <v>2200.0</v>
      </c>
      <c r="F187" s="18">
        <f t="shared" si="17"/>
        <v>8800</v>
      </c>
      <c r="G187" s="14"/>
      <c r="H187" s="14"/>
      <c r="I187" s="14"/>
      <c r="J187" s="1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4"/>
      <c r="B188" s="19" t="s">
        <v>13</v>
      </c>
      <c r="C188" s="16">
        <v>0.005</v>
      </c>
      <c r="D188" s="17" t="s">
        <v>9</v>
      </c>
      <c r="E188" s="89">
        <v>6000.0</v>
      </c>
      <c r="F188" s="18">
        <f t="shared" si="17"/>
        <v>30</v>
      </c>
      <c r="G188" s="14"/>
      <c r="H188" s="14"/>
      <c r="I188" s="14"/>
      <c r="J188" s="1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4"/>
      <c r="B189" s="19" t="s">
        <v>92</v>
      </c>
      <c r="C189" s="16">
        <v>0.005</v>
      </c>
      <c r="D189" s="17" t="s">
        <v>9</v>
      </c>
      <c r="E189" s="89">
        <v>295000.0</v>
      </c>
      <c r="F189" s="18">
        <f t="shared" si="17"/>
        <v>1475</v>
      </c>
      <c r="G189" s="14"/>
      <c r="H189" s="14"/>
      <c r="I189" s="14"/>
      <c r="J189" s="1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0"/>
      <c r="B190" s="21"/>
      <c r="C190" s="22"/>
      <c r="D190" s="23"/>
      <c r="E190" s="91"/>
      <c r="F190" s="24"/>
      <c r="G190" s="20"/>
      <c r="H190" s="20"/>
      <c r="I190" s="20"/>
      <c r="J190" s="2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6" t="s">
        <v>533</v>
      </c>
      <c r="B191" s="85" t="s">
        <v>24</v>
      </c>
      <c r="C191" s="16"/>
      <c r="D191" s="17"/>
      <c r="E191" s="89"/>
      <c r="F191" s="18"/>
      <c r="G191" s="26">
        <f>SUM(F193:F205)</f>
        <v>144965</v>
      </c>
      <c r="H191" s="27">
        <v>0.5</v>
      </c>
      <c r="I191" s="28">
        <f>G191/H191</f>
        <v>289930</v>
      </c>
      <c r="J191" s="29" t="s">
        <v>9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4"/>
      <c r="B192" s="15"/>
      <c r="C192" s="16"/>
      <c r="D192" s="17"/>
      <c r="E192" s="89"/>
      <c r="F192" s="18"/>
      <c r="G192" s="14"/>
      <c r="H192" s="14"/>
      <c r="I192" s="14"/>
      <c r="J192" s="1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4"/>
      <c r="B193" s="15" t="s">
        <v>522</v>
      </c>
      <c r="C193" s="16">
        <v>0.5</v>
      </c>
      <c r="D193" s="17" t="s">
        <v>9</v>
      </c>
      <c r="E193" s="89">
        <v>55000.0</v>
      </c>
      <c r="F193" s="18">
        <f t="shared" ref="F193:F205" si="18">E193*C193</f>
        <v>27500</v>
      </c>
      <c r="G193" s="14"/>
      <c r="H193" s="14"/>
      <c r="I193" s="14"/>
      <c r="J193" s="1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4"/>
      <c r="B194" s="15" t="s">
        <v>534</v>
      </c>
      <c r="C194" s="16">
        <v>0.8</v>
      </c>
      <c r="D194" s="17" t="s">
        <v>9</v>
      </c>
      <c r="E194" s="89">
        <v>29000.0</v>
      </c>
      <c r="F194" s="18">
        <f t="shared" si="18"/>
        <v>23200</v>
      </c>
      <c r="G194" s="14"/>
      <c r="H194" s="14"/>
      <c r="I194" s="14"/>
      <c r="J194" s="1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4"/>
      <c r="B195" s="15" t="s">
        <v>535</v>
      </c>
      <c r="C195" s="16">
        <v>0.1</v>
      </c>
      <c r="D195" s="17" t="s">
        <v>9</v>
      </c>
      <c r="E195" s="89">
        <v>209000.0</v>
      </c>
      <c r="F195" s="18">
        <f t="shared" si="18"/>
        <v>20900</v>
      </c>
      <c r="G195" s="14"/>
      <c r="H195" s="14"/>
      <c r="I195" s="14"/>
      <c r="J195" s="1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4"/>
      <c r="B196" s="15" t="s">
        <v>203</v>
      </c>
      <c r="C196" s="16">
        <v>0.01</v>
      </c>
      <c r="D196" s="17" t="s">
        <v>9</v>
      </c>
      <c r="E196" s="89">
        <v>144000.0</v>
      </c>
      <c r="F196" s="18">
        <f t="shared" si="18"/>
        <v>1440</v>
      </c>
      <c r="G196" s="14"/>
      <c r="H196" s="14"/>
      <c r="I196" s="14"/>
      <c r="J196" s="1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4"/>
      <c r="B197" s="15" t="s">
        <v>536</v>
      </c>
      <c r="C197" s="16">
        <v>0.005</v>
      </c>
      <c r="D197" s="17" t="s">
        <v>9</v>
      </c>
      <c r="E197" s="89">
        <v>292000.0</v>
      </c>
      <c r="F197" s="18">
        <f t="shared" si="18"/>
        <v>1460</v>
      </c>
      <c r="G197" s="14"/>
      <c r="H197" s="14"/>
      <c r="I197" s="14"/>
      <c r="J197" s="1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4"/>
      <c r="B198" s="15" t="s">
        <v>247</v>
      </c>
      <c r="C198" s="16">
        <v>0.01</v>
      </c>
      <c r="D198" s="17" t="s">
        <v>9</v>
      </c>
      <c r="E198" s="89">
        <v>108000.0</v>
      </c>
      <c r="F198" s="18">
        <f t="shared" si="18"/>
        <v>1080</v>
      </c>
      <c r="G198" s="14"/>
      <c r="H198" s="14"/>
      <c r="I198" s="14"/>
      <c r="J198" s="1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4"/>
      <c r="B199" s="15" t="s">
        <v>87</v>
      </c>
      <c r="C199" s="16">
        <v>0.01</v>
      </c>
      <c r="D199" s="17" t="s">
        <v>9</v>
      </c>
      <c r="E199" s="89">
        <v>116500.0</v>
      </c>
      <c r="F199" s="18">
        <f t="shared" si="18"/>
        <v>1165</v>
      </c>
      <c r="G199" s="14"/>
      <c r="H199" s="14"/>
      <c r="I199" s="14"/>
      <c r="J199" s="1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4"/>
      <c r="B200" s="15" t="s">
        <v>127</v>
      </c>
      <c r="C200" s="16">
        <v>0.06</v>
      </c>
      <c r="D200" s="17" t="s">
        <v>9</v>
      </c>
      <c r="E200" s="89">
        <v>80000.0</v>
      </c>
      <c r="F200" s="18">
        <f t="shared" si="18"/>
        <v>4800</v>
      </c>
      <c r="G200" s="14"/>
      <c r="H200" s="14"/>
      <c r="I200" s="14"/>
      <c r="J200" s="1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4"/>
      <c r="B201" s="15" t="s">
        <v>107</v>
      </c>
      <c r="C201" s="16">
        <v>0.04</v>
      </c>
      <c r="D201" s="17" t="s">
        <v>9</v>
      </c>
      <c r="E201" s="89">
        <v>173000.0</v>
      </c>
      <c r="F201" s="18">
        <f t="shared" si="18"/>
        <v>6920</v>
      </c>
      <c r="G201" s="14"/>
      <c r="H201" s="14"/>
      <c r="I201" s="14"/>
      <c r="J201" s="1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4"/>
      <c r="B202" s="15" t="s">
        <v>206</v>
      </c>
      <c r="C202" s="16">
        <v>0.03</v>
      </c>
      <c r="D202" s="17" t="s">
        <v>9</v>
      </c>
      <c r="E202" s="89">
        <v>68000.0</v>
      </c>
      <c r="F202" s="18">
        <f t="shared" si="18"/>
        <v>2040</v>
      </c>
      <c r="G202" s="14"/>
      <c r="H202" s="14"/>
      <c r="I202" s="14"/>
      <c r="J202" s="1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4"/>
      <c r="B203" s="15" t="s">
        <v>114</v>
      </c>
      <c r="C203" s="16">
        <v>0.02</v>
      </c>
      <c r="D203" s="17" t="s">
        <v>9</v>
      </c>
      <c r="E203" s="89">
        <v>720000.0</v>
      </c>
      <c r="F203" s="18">
        <f t="shared" si="18"/>
        <v>14400</v>
      </c>
      <c r="G203" s="14"/>
      <c r="H203" s="14"/>
      <c r="I203" s="14"/>
      <c r="J203" s="1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4"/>
      <c r="B204" s="15" t="s">
        <v>53</v>
      </c>
      <c r="C204" s="16">
        <v>0.25</v>
      </c>
      <c r="D204" s="17" t="s">
        <v>9</v>
      </c>
      <c r="E204" s="89">
        <v>160000.0</v>
      </c>
      <c r="F204" s="18">
        <f t="shared" si="18"/>
        <v>40000</v>
      </c>
      <c r="G204" s="14"/>
      <c r="H204" s="14"/>
      <c r="I204" s="14"/>
      <c r="J204" s="1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4"/>
      <c r="B205" s="15" t="s">
        <v>13</v>
      </c>
      <c r="C205" s="16">
        <v>0.01</v>
      </c>
      <c r="D205" s="17" t="s">
        <v>9</v>
      </c>
      <c r="E205" s="89">
        <v>6000.0</v>
      </c>
      <c r="F205" s="18">
        <f t="shared" si="18"/>
        <v>60</v>
      </c>
      <c r="G205" s="14"/>
      <c r="H205" s="14"/>
      <c r="I205" s="14"/>
      <c r="J205" s="1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0"/>
      <c r="B206" s="21"/>
      <c r="C206" s="23"/>
      <c r="D206" s="23"/>
      <c r="E206" s="91"/>
      <c r="F206" s="24"/>
      <c r="G206" s="20"/>
      <c r="H206" s="20"/>
      <c r="I206" s="20"/>
      <c r="J206" s="20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6" t="s">
        <v>537</v>
      </c>
      <c r="B207" s="85" t="s">
        <v>24</v>
      </c>
      <c r="C207" s="8"/>
      <c r="D207" s="8"/>
      <c r="E207" s="86"/>
      <c r="F207" s="86"/>
      <c r="G207" s="87">
        <f>SUM(F209:F218)</f>
        <v>96760</v>
      </c>
      <c r="H207" s="11">
        <v>0.37</v>
      </c>
      <c r="I207" s="88">
        <f>G207/H207</f>
        <v>261513.5135</v>
      </c>
      <c r="J207" s="13" t="s">
        <v>9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4"/>
      <c r="C208" s="17"/>
      <c r="D208" s="16"/>
      <c r="E208" s="89"/>
      <c r="F208" s="89"/>
      <c r="G208" s="14"/>
      <c r="H208" s="14"/>
      <c r="I208" s="14"/>
      <c r="J208" s="1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4"/>
      <c r="B209" s="90" t="s">
        <v>538</v>
      </c>
      <c r="C209" s="17">
        <v>0.12</v>
      </c>
      <c r="D209" s="16" t="s">
        <v>9</v>
      </c>
      <c r="E209" s="89">
        <v>500000.0</v>
      </c>
      <c r="F209" s="89">
        <f t="shared" ref="F209:F218" si="19">E209*C209</f>
        <v>60000</v>
      </c>
      <c r="G209" s="14"/>
      <c r="H209" s="14"/>
      <c r="I209" s="14"/>
      <c r="J209" s="1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4"/>
      <c r="B210" s="90" t="s">
        <v>539</v>
      </c>
      <c r="C210" s="17">
        <v>0.05</v>
      </c>
      <c r="D210" s="16" t="s">
        <v>9</v>
      </c>
      <c r="E210" s="89">
        <v>80000.0</v>
      </c>
      <c r="F210" s="89">
        <f t="shared" si="19"/>
        <v>4000</v>
      </c>
      <c r="G210" s="14"/>
      <c r="H210" s="14"/>
      <c r="I210" s="14"/>
      <c r="J210" s="1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4"/>
      <c r="B211" s="90" t="s">
        <v>494</v>
      </c>
      <c r="C211" s="45">
        <v>0.03</v>
      </c>
      <c r="D211" s="16" t="s">
        <v>9</v>
      </c>
      <c r="E211" s="89">
        <v>130000.0</v>
      </c>
      <c r="F211" s="89">
        <f t="shared" si="19"/>
        <v>3900</v>
      </c>
      <c r="G211" s="14"/>
      <c r="H211" s="14"/>
      <c r="I211" s="14"/>
      <c r="J211" s="1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4"/>
      <c r="B212" s="90" t="s">
        <v>540</v>
      </c>
      <c r="C212" s="17">
        <v>0.03</v>
      </c>
      <c r="D212" s="16" t="s">
        <v>9</v>
      </c>
      <c r="E212" s="89">
        <v>160000.0</v>
      </c>
      <c r="F212" s="89">
        <f t="shared" si="19"/>
        <v>4800</v>
      </c>
      <c r="G212" s="14"/>
      <c r="H212" s="14"/>
      <c r="I212" s="14"/>
      <c r="J212" s="1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4"/>
      <c r="B213" s="90" t="s">
        <v>108</v>
      </c>
      <c r="C213" s="17">
        <v>0.02</v>
      </c>
      <c r="D213" s="16" t="s">
        <v>9</v>
      </c>
      <c r="E213" s="89">
        <v>125000.0</v>
      </c>
      <c r="F213" s="89">
        <f t="shared" si="19"/>
        <v>2500</v>
      </c>
      <c r="G213" s="14"/>
      <c r="H213" s="14"/>
      <c r="I213" s="14"/>
      <c r="J213" s="1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4"/>
      <c r="B214" s="90" t="s">
        <v>541</v>
      </c>
      <c r="C214" s="17">
        <v>0.1</v>
      </c>
      <c r="D214" s="16" t="s">
        <v>9</v>
      </c>
      <c r="E214" s="89">
        <v>80000.0</v>
      </c>
      <c r="F214" s="89">
        <f t="shared" si="19"/>
        <v>8000</v>
      </c>
      <c r="G214" s="14"/>
      <c r="H214" s="14"/>
      <c r="I214" s="14"/>
      <c r="J214" s="1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4"/>
      <c r="B215" s="90" t="s">
        <v>542</v>
      </c>
      <c r="C215" s="17">
        <v>0.04</v>
      </c>
      <c r="D215" s="16" t="s">
        <v>9</v>
      </c>
      <c r="E215" s="89">
        <v>50000.0</v>
      </c>
      <c r="F215" s="89">
        <f t="shared" si="19"/>
        <v>2000</v>
      </c>
      <c r="G215" s="14"/>
      <c r="H215" s="14"/>
      <c r="I215" s="14"/>
      <c r="J215" s="1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4"/>
      <c r="B216" s="90" t="s">
        <v>122</v>
      </c>
      <c r="C216" s="17">
        <v>0.02</v>
      </c>
      <c r="D216" s="16" t="s">
        <v>9</v>
      </c>
      <c r="E216" s="89">
        <v>120000.0</v>
      </c>
      <c r="F216" s="89">
        <f t="shared" si="19"/>
        <v>2400</v>
      </c>
      <c r="G216" s="14"/>
      <c r="H216" s="14"/>
      <c r="I216" s="14"/>
      <c r="J216" s="1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4"/>
      <c r="B217" s="90" t="s">
        <v>29</v>
      </c>
      <c r="C217" s="17">
        <v>0.02</v>
      </c>
      <c r="D217" s="16" t="s">
        <v>9</v>
      </c>
      <c r="E217" s="89">
        <v>98000.0</v>
      </c>
      <c r="F217" s="89">
        <f t="shared" si="19"/>
        <v>1960</v>
      </c>
      <c r="G217" s="14"/>
      <c r="H217" s="14"/>
      <c r="I217" s="14"/>
      <c r="J217" s="1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4"/>
      <c r="B218" s="90" t="s">
        <v>543</v>
      </c>
      <c r="C218" s="17">
        <v>0.01</v>
      </c>
      <c r="D218" s="16" t="s">
        <v>9</v>
      </c>
      <c r="E218" s="89">
        <v>720000.0</v>
      </c>
      <c r="F218" s="89">
        <f t="shared" si="19"/>
        <v>7200</v>
      </c>
      <c r="G218" s="14"/>
      <c r="H218" s="14"/>
      <c r="I218" s="14"/>
      <c r="J218" s="1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0"/>
      <c r="B219" s="22"/>
      <c r="C219" s="23"/>
      <c r="D219" s="23"/>
      <c r="E219" s="91"/>
      <c r="F219" s="91"/>
      <c r="G219" s="20"/>
      <c r="H219" s="20"/>
      <c r="I219" s="20"/>
      <c r="J219" s="20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6" t="s">
        <v>544</v>
      </c>
      <c r="B220" s="85" t="s">
        <v>24</v>
      </c>
      <c r="C220" s="16"/>
      <c r="D220" s="17"/>
      <c r="E220" s="89"/>
      <c r="F220" s="18"/>
      <c r="G220" s="26">
        <f>SUM(F222:F235)</f>
        <v>807390.25</v>
      </c>
      <c r="H220" s="27">
        <v>3.5</v>
      </c>
      <c r="I220" s="28">
        <f>G220/H220</f>
        <v>230682.9286</v>
      </c>
      <c r="J220" s="29" t="s">
        <v>9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4"/>
      <c r="B221" s="15"/>
      <c r="C221" s="16"/>
      <c r="D221" s="17"/>
      <c r="E221" s="89"/>
      <c r="F221" s="18"/>
      <c r="G221" s="14"/>
      <c r="H221" s="14"/>
      <c r="I221" s="14"/>
      <c r="J221" s="1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4"/>
      <c r="B222" s="15" t="s">
        <v>53</v>
      </c>
      <c r="C222" s="16">
        <v>0.3</v>
      </c>
      <c r="D222" s="17" t="s">
        <v>9</v>
      </c>
      <c r="E222" s="118">
        <v>210000.0</v>
      </c>
      <c r="F222" s="18">
        <f t="shared" ref="F222:F235" si="20">E222*C222</f>
        <v>63000</v>
      </c>
      <c r="G222" s="14"/>
      <c r="H222" s="14"/>
      <c r="I222" s="14"/>
      <c r="J222" s="1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4"/>
      <c r="B223" s="15" t="s">
        <v>364</v>
      </c>
      <c r="C223" s="16">
        <v>4.0</v>
      </c>
      <c r="D223" s="17" t="s">
        <v>9</v>
      </c>
      <c r="E223" s="89">
        <v>50000.0</v>
      </c>
      <c r="F223" s="18">
        <f t="shared" si="20"/>
        <v>200000</v>
      </c>
      <c r="G223" s="14"/>
      <c r="H223" s="14"/>
      <c r="I223" s="14"/>
      <c r="J223" s="1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4"/>
      <c r="B224" s="15" t="s">
        <v>87</v>
      </c>
      <c r="C224" s="16">
        <v>0.1</v>
      </c>
      <c r="D224" s="17" t="s">
        <v>9</v>
      </c>
      <c r="E224" s="89">
        <v>55000.0</v>
      </c>
      <c r="F224" s="18">
        <f t="shared" si="20"/>
        <v>5500</v>
      </c>
      <c r="G224" s="14"/>
      <c r="H224" s="14"/>
      <c r="I224" s="14"/>
      <c r="J224" s="1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4"/>
      <c r="B225" s="15" t="s">
        <v>218</v>
      </c>
      <c r="C225" s="16">
        <v>0.1</v>
      </c>
      <c r="D225" s="17" t="s">
        <v>9</v>
      </c>
      <c r="E225" s="89">
        <v>80000.0</v>
      </c>
      <c r="F225" s="18">
        <f t="shared" si="20"/>
        <v>8000</v>
      </c>
      <c r="G225" s="14"/>
      <c r="H225" s="14"/>
      <c r="I225" s="14"/>
      <c r="J225" s="1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4"/>
      <c r="B226" s="15" t="s">
        <v>545</v>
      </c>
      <c r="C226" s="16">
        <v>0.5</v>
      </c>
      <c r="D226" s="17" t="s">
        <v>9</v>
      </c>
      <c r="E226" s="89">
        <v>596000.0</v>
      </c>
      <c r="F226" s="18">
        <f t="shared" si="20"/>
        <v>298000</v>
      </c>
      <c r="G226" s="14"/>
      <c r="H226" s="14"/>
      <c r="I226" s="14"/>
      <c r="J226" s="1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4"/>
      <c r="B227" s="15" t="s">
        <v>140</v>
      </c>
      <c r="C227" s="16">
        <v>0.025</v>
      </c>
      <c r="D227" s="17" t="s">
        <v>9</v>
      </c>
      <c r="E227" s="89">
        <v>200000.0</v>
      </c>
      <c r="F227" s="18">
        <f t="shared" si="20"/>
        <v>5000</v>
      </c>
      <c r="G227" s="14"/>
      <c r="H227" s="14"/>
      <c r="I227" s="14"/>
      <c r="J227" s="1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4"/>
      <c r="B228" s="15" t="s">
        <v>546</v>
      </c>
      <c r="C228" s="16">
        <v>0.03</v>
      </c>
      <c r="D228" s="17" t="s">
        <v>9</v>
      </c>
      <c r="E228" s="89">
        <v>144000.0</v>
      </c>
      <c r="F228" s="18">
        <f t="shared" si="20"/>
        <v>4320</v>
      </c>
      <c r="G228" s="14"/>
      <c r="H228" s="14"/>
      <c r="I228" s="14"/>
      <c r="J228" s="1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4"/>
      <c r="B229" s="15" t="s">
        <v>135</v>
      </c>
      <c r="C229" s="16">
        <v>0.01</v>
      </c>
      <c r="D229" s="17" t="s">
        <v>9</v>
      </c>
      <c r="E229" s="89">
        <v>470000.0</v>
      </c>
      <c r="F229" s="18">
        <f t="shared" si="20"/>
        <v>4700</v>
      </c>
      <c r="G229" s="14"/>
      <c r="H229" s="14"/>
      <c r="I229" s="14"/>
      <c r="J229" s="1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4"/>
      <c r="B230" s="15" t="s">
        <v>13</v>
      </c>
      <c r="C230" s="16">
        <v>0.01</v>
      </c>
      <c r="D230" s="17" t="s">
        <v>9</v>
      </c>
      <c r="E230" s="118">
        <v>7000.0</v>
      </c>
      <c r="F230" s="18">
        <f t="shared" si="20"/>
        <v>70</v>
      </c>
      <c r="G230" s="14"/>
      <c r="H230" s="14"/>
      <c r="I230" s="14"/>
      <c r="J230" s="1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4"/>
      <c r="B231" s="15" t="s">
        <v>547</v>
      </c>
      <c r="C231" s="16">
        <v>0.15</v>
      </c>
      <c r="D231" s="17" t="s">
        <v>9</v>
      </c>
      <c r="E231" s="118">
        <v>186335.0</v>
      </c>
      <c r="F231" s="18">
        <f t="shared" si="20"/>
        <v>27950.25</v>
      </c>
      <c r="G231" s="14"/>
      <c r="H231" s="14"/>
      <c r="I231" s="14"/>
      <c r="J231" s="1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4"/>
      <c r="B232" s="15" t="s">
        <v>127</v>
      </c>
      <c r="C232" s="16">
        <v>0.25</v>
      </c>
      <c r="D232" s="17" t="s">
        <v>9</v>
      </c>
      <c r="E232" s="118">
        <v>130000.0</v>
      </c>
      <c r="F232" s="18">
        <f t="shared" si="20"/>
        <v>32500</v>
      </c>
      <c r="G232" s="14"/>
      <c r="H232" s="14"/>
      <c r="I232" s="14"/>
      <c r="J232" s="1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4"/>
      <c r="B233" s="15" t="s">
        <v>548</v>
      </c>
      <c r="C233" s="16">
        <v>0.15</v>
      </c>
      <c r="D233" s="17" t="s">
        <v>9</v>
      </c>
      <c r="E233" s="89">
        <v>724000.0</v>
      </c>
      <c r="F233" s="18">
        <f t="shared" si="20"/>
        <v>108600</v>
      </c>
      <c r="G233" s="14"/>
      <c r="H233" s="14"/>
      <c r="I233" s="14"/>
      <c r="J233" s="1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4"/>
      <c r="B234" s="15" t="s">
        <v>549</v>
      </c>
      <c r="C234" s="16">
        <v>0.08</v>
      </c>
      <c r="D234" s="17" t="s">
        <v>9</v>
      </c>
      <c r="E234" s="89">
        <v>600000.0</v>
      </c>
      <c r="F234" s="18">
        <f t="shared" si="20"/>
        <v>48000</v>
      </c>
      <c r="G234" s="14"/>
      <c r="H234" s="14"/>
      <c r="I234" s="14"/>
      <c r="J234" s="1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4"/>
      <c r="B235" s="15" t="s">
        <v>550</v>
      </c>
      <c r="C235" s="16">
        <v>0.05</v>
      </c>
      <c r="D235" s="17" t="s">
        <v>9</v>
      </c>
      <c r="E235" s="89">
        <v>35000.0</v>
      </c>
      <c r="F235" s="18">
        <f t="shared" si="20"/>
        <v>1750</v>
      </c>
      <c r="G235" s="14"/>
      <c r="H235" s="14"/>
      <c r="I235" s="14"/>
      <c r="J235" s="1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0"/>
      <c r="B236" s="21"/>
      <c r="C236" s="23"/>
      <c r="D236" s="23"/>
      <c r="E236" s="91"/>
      <c r="F236" s="24"/>
      <c r="G236" s="20"/>
      <c r="H236" s="20"/>
      <c r="I236" s="20"/>
      <c r="J236" s="20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0" customHeight="1">
      <c r="A237" s="119" t="s">
        <v>551</v>
      </c>
      <c r="B237" s="25" t="s">
        <v>24</v>
      </c>
      <c r="C237" s="8"/>
      <c r="D237" s="8"/>
      <c r="E237" s="86"/>
      <c r="F237" s="9"/>
      <c r="G237" s="10">
        <f>SUM(F239:F240)</f>
        <v>85000</v>
      </c>
      <c r="H237" s="11">
        <v>1.0</v>
      </c>
      <c r="I237" s="40">
        <f>G237/H237</f>
        <v>85000</v>
      </c>
      <c r="J237" s="13" t="s">
        <v>9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20"/>
      <c r="B238" s="37"/>
      <c r="C238" s="17"/>
      <c r="D238" s="17"/>
      <c r="E238" s="89"/>
      <c r="F238" s="18"/>
      <c r="G238" s="14"/>
      <c r="H238" s="14"/>
      <c r="I238" s="14"/>
      <c r="J238" s="1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20"/>
      <c r="B239" s="30" t="s">
        <v>552</v>
      </c>
      <c r="C239" s="18">
        <v>1.0</v>
      </c>
      <c r="D239" s="17" t="s">
        <v>9</v>
      </c>
      <c r="E239" s="89">
        <v>55000.0</v>
      </c>
      <c r="F239" s="18">
        <f t="shared" ref="F239:F240" si="21">E239*C239</f>
        <v>55000</v>
      </c>
      <c r="G239" s="14"/>
      <c r="H239" s="14"/>
      <c r="I239" s="14"/>
      <c r="J239" s="1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20"/>
      <c r="B240" s="30" t="s">
        <v>53</v>
      </c>
      <c r="C240" s="17">
        <v>0.2</v>
      </c>
      <c r="D240" s="17" t="s">
        <v>9</v>
      </c>
      <c r="E240" s="89">
        <v>150000.0</v>
      </c>
      <c r="F240" s="18">
        <f t="shared" si="21"/>
        <v>30000</v>
      </c>
      <c r="G240" s="14"/>
      <c r="H240" s="14"/>
      <c r="I240" s="14"/>
      <c r="J240" s="1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21"/>
      <c r="B241" s="39"/>
      <c r="C241" s="23"/>
      <c r="D241" s="23"/>
      <c r="E241" s="91"/>
      <c r="F241" s="24"/>
      <c r="G241" s="20"/>
      <c r="H241" s="20"/>
      <c r="I241" s="20"/>
      <c r="J241" s="20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6" t="s">
        <v>553</v>
      </c>
      <c r="B242" s="85" t="s">
        <v>24</v>
      </c>
      <c r="C242" s="17"/>
      <c r="D242" s="17"/>
      <c r="E242" s="89"/>
      <c r="F242" s="18"/>
      <c r="G242" s="26">
        <f>SUM(F244:F253)</f>
        <v>175634</v>
      </c>
      <c r="H242" s="27">
        <v>1.2</v>
      </c>
      <c r="I242" s="28">
        <f>G242/H242</f>
        <v>146361.6667</v>
      </c>
      <c r="J242" s="29" t="s">
        <v>9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4"/>
      <c r="B243" s="15"/>
      <c r="C243" s="16"/>
      <c r="D243" s="17"/>
      <c r="E243" s="89"/>
      <c r="F243" s="18"/>
      <c r="G243" s="14"/>
      <c r="H243" s="14"/>
      <c r="I243" s="14"/>
      <c r="J243" s="1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4"/>
      <c r="B244" s="30" t="s">
        <v>554</v>
      </c>
      <c r="C244" s="17">
        <v>0.1</v>
      </c>
      <c r="D244" s="17" t="s">
        <v>9</v>
      </c>
      <c r="E244" s="89">
        <v>200000.0</v>
      </c>
      <c r="F244" s="18">
        <f t="shared" ref="F244:F253" si="22">E244*C244</f>
        <v>20000</v>
      </c>
      <c r="G244" s="14"/>
      <c r="H244" s="14"/>
      <c r="I244" s="14"/>
      <c r="J244" s="1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4"/>
      <c r="B245" s="30" t="s">
        <v>87</v>
      </c>
      <c r="C245" s="17">
        <v>0.15</v>
      </c>
      <c r="D245" s="17" t="s">
        <v>9</v>
      </c>
      <c r="E245" s="89">
        <v>55000.0</v>
      </c>
      <c r="F245" s="18">
        <f t="shared" si="22"/>
        <v>8250</v>
      </c>
      <c r="G245" s="14"/>
      <c r="H245" s="14"/>
      <c r="I245" s="14"/>
      <c r="J245" s="1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4"/>
      <c r="B246" s="30" t="s">
        <v>338</v>
      </c>
      <c r="C246" s="17">
        <v>0.2</v>
      </c>
      <c r="D246" s="17" t="s">
        <v>9</v>
      </c>
      <c r="E246" s="89">
        <v>60000.0</v>
      </c>
      <c r="F246" s="18">
        <f t="shared" si="22"/>
        <v>12000</v>
      </c>
      <c r="G246" s="14"/>
      <c r="H246" s="14"/>
      <c r="I246" s="14"/>
      <c r="J246" s="1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4"/>
      <c r="B247" s="30" t="s">
        <v>555</v>
      </c>
      <c r="C247" s="17">
        <v>0.04</v>
      </c>
      <c r="D247" s="17" t="s">
        <v>9</v>
      </c>
      <c r="E247" s="89">
        <v>223000.0</v>
      </c>
      <c r="F247" s="18">
        <f t="shared" si="22"/>
        <v>8920</v>
      </c>
      <c r="G247" s="14"/>
      <c r="H247" s="14"/>
      <c r="I247" s="14"/>
      <c r="J247" s="1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4"/>
      <c r="B248" s="30" t="s">
        <v>556</v>
      </c>
      <c r="C248" s="17">
        <v>0.38</v>
      </c>
      <c r="D248" s="17" t="s">
        <v>9</v>
      </c>
      <c r="E248" s="89">
        <v>30000.0</v>
      </c>
      <c r="F248" s="18">
        <f t="shared" si="22"/>
        <v>11400</v>
      </c>
      <c r="G248" s="14"/>
      <c r="H248" s="14"/>
      <c r="I248" s="14"/>
      <c r="J248" s="1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4"/>
      <c r="B249" s="30" t="s">
        <v>557</v>
      </c>
      <c r="C249" s="17">
        <v>0.24</v>
      </c>
      <c r="D249" s="17" t="s">
        <v>9</v>
      </c>
      <c r="E249" s="89">
        <v>80000.0</v>
      </c>
      <c r="F249" s="18">
        <f t="shared" si="22"/>
        <v>19200</v>
      </c>
      <c r="G249" s="14"/>
      <c r="H249" s="14"/>
      <c r="I249" s="14"/>
      <c r="J249" s="14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4"/>
      <c r="B250" s="30" t="s">
        <v>124</v>
      </c>
      <c r="C250" s="17">
        <v>0.12</v>
      </c>
      <c r="D250" s="17" t="s">
        <v>9</v>
      </c>
      <c r="E250" s="89">
        <v>75000.0</v>
      </c>
      <c r="F250" s="18">
        <f t="shared" si="22"/>
        <v>9000</v>
      </c>
      <c r="G250" s="14"/>
      <c r="H250" s="14"/>
      <c r="I250" s="14"/>
      <c r="J250" s="14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4"/>
      <c r="B251" s="30" t="s">
        <v>558</v>
      </c>
      <c r="C251" s="17">
        <v>0.05</v>
      </c>
      <c r="D251" s="17" t="s">
        <v>9</v>
      </c>
      <c r="E251" s="89">
        <v>1000000.0</v>
      </c>
      <c r="F251" s="18">
        <f t="shared" si="22"/>
        <v>50000</v>
      </c>
      <c r="G251" s="14"/>
      <c r="H251" s="14"/>
      <c r="I251" s="14"/>
      <c r="J251" s="14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4"/>
      <c r="B252" s="30" t="s">
        <v>11</v>
      </c>
      <c r="C252" s="17">
        <v>0.48</v>
      </c>
      <c r="D252" s="17" t="s">
        <v>9</v>
      </c>
      <c r="E252" s="89">
        <v>3000.0</v>
      </c>
      <c r="F252" s="18">
        <f t="shared" si="22"/>
        <v>1440</v>
      </c>
      <c r="G252" s="14"/>
      <c r="H252" s="14"/>
      <c r="I252" s="14"/>
      <c r="J252" s="1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4"/>
      <c r="B253" s="30" t="s">
        <v>177</v>
      </c>
      <c r="C253" s="17">
        <v>0.24</v>
      </c>
      <c r="D253" s="17" t="s">
        <v>9</v>
      </c>
      <c r="E253" s="89">
        <v>147600.0</v>
      </c>
      <c r="F253" s="18">
        <f t="shared" si="22"/>
        <v>35424</v>
      </c>
      <c r="G253" s="14"/>
      <c r="H253" s="14"/>
      <c r="I253" s="14"/>
      <c r="J253" s="1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0"/>
      <c r="B254" s="94"/>
      <c r="C254" s="23"/>
      <c r="D254" s="23"/>
      <c r="E254" s="91"/>
      <c r="F254" s="24"/>
      <c r="G254" s="20"/>
      <c r="H254" s="20"/>
      <c r="I254" s="20"/>
      <c r="J254" s="20"/>
      <c r="K254" s="2"/>
      <c r="L254" s="2">
        <v>0.01</v>
      </c>
      <c r="M254" s="2">
        <v>268000.0</v>
      </c>
      <c r="N254" s="2">
        <f>M254*L254</f>
        <v>2680</v>
      </c>
      <c r="O254" s="2" t="str">
        <f>#REF!+N254+DRESSING!N967</f>
        <v>#REF!</v>
      </c>
      <c r="P254" s="122">
        <v>0.25</v>
      </c>
      <c r="Q254" s="2" t="str">
        <f>O254/P254</f>
        <v>#REF!</v>
      </c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6" t="s">
        <v>559</v>
      </c>
      <c r="B255" s="7" t="s">
        <v>559</v>
      </c>
      <c r="C255" s="8"/>
      <c r="D255" s="8"/>
      <c r="E255" s="86"/>
      <c r="F255" s="9"/>
      <c r="G255" s="10">
        <f>SUM(F257:F258)</f>
        <v>27100</v>
      </c>
      <c r="H255" s="11">
        <v>0.7</v>
      </c>
      <c r="I255" s="40">
        <f>G255/H255</f>
        <v>38714.28571</v>
      </c>
      <c r="J255" s="13" t="s">
        <v>9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4"/>
      <c r="B256" s="2"/>
      <c r="C256" s="17"/>
      <c r="D256" s="16"/>
      <c r="E256" s="89"/>
      <c r="F256" s="18"/>
      <c r="G256" s="14"/>
      <c r="H256" s="14"/>
      <c r="I256" s="14"/>
      <c r="J256" s="14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4"/>
      <c r="B257" s="90" t="s">
        <v>557</v>
      </c>
      <c r="C257" s="17">
        <v>0.5</v>
      </c>
      <c r="D257" s="16" t="s">
        <v>9</v>
      </c>
      <c r="E257" s="89">
        <v>50000.0</v>
      </c>
      <c r="F257" s="18">
        <f t="shared" ref="F257:F258" si="23">E257*C257</f>
        <v>25000</v>
      </c>
      <c r="G257" s="14"/>
      <c r="H257" s="14"/>
      <c r="I257" s="14"/>
      <c r="J257" s="1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4"/>
      <c r="B258" s="90" t="s">
        <v>109</v>
      </c>
      <c r="C258" s="17">
        <v>0.7</v>
      </c>
      <c r="D258" s="16" t="s">
        <v>9</v>
      </c>
      <c r="E258" s="89">
        <v>3000.0</v>
      </c>
      <c r="F258" s="18">
        <f t="shared" si="23"/>
        <v>2100</v>
      </c>
      <c r="G258" s="14"/>
      <c r="H258" s="14"/>
      <c r="I258" s="14"/>
      <c r="J258" s="1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0"/>
      <c r="B259" s="22"/>
      <c r="C259" s="23"/>
      <c r="D259" s="23"/>
      <c r="E259" s="91"/>
      <c r="F259" s="24"/>
      <c r="G259" s="20"/>
      <c r="H259" s="20"/>
      <c r="I259" s="20"/>
      <c r="J259" s="20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6" t="s">
        <v>560</v>
      </c>
      <c r="B260" s="85" t="s">
        <v>24</v>
      </c>
      <c r="C260" s="17"/>
      <c r="D260" s="17"/>
      <c r="E260" s="89"/>
      <c r="F260" s="18"/>
      <c r="G260" s="26">
        <f>SUM(F262:F268)</f>
        <v>314790</v>
      </c>
      <c r="H260" s="27">
        <v>2.3</v>
      </c>
      <c r="I260" s="28">
        <f>G260/H260</f>
        <v>136865.2174</v>
      </c>
      <c r="J260" s="29" t="s">
        <v>9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4"/>
      <c r="B261" s="15"/>
      <c r="C261" s="16"/>
      <c r="D261" s="17"/>
      <c r="E261" s="89"/>
      <c r="F261" s="18"/>
      <c r="G261" s="14"/>
      <c r="H261" s="14"/>
      <c r="I261" s="14"/>
      <c r="J261" s="1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4"/>
      <c r="B262" s="30" t="s">
        <v>554</v>
      </c>
      <c r="C262" s="17">
        <v>0.2</v>
      </c>
      <c r="D262" s="17" t="s">
        <v>9</v>
      </c>
      <c r="E262" s="89">
        <v>200000.0</v>
      </c>
      <c r="F262" s="18">
        <f t="shared" ref="F262:F268" si="24">E262*C262</f>
        <v>40000</v>
      </c>
      <c r="G262" s="14"/>
      <c r="H262" s="14"/>
      <c r="I262" s="14"/>
      <c r="J262" s="1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4"/>
      <c r="B263" s="30" t="s">
        <v>87</v>
      </c>
      <c r="C263" s="17">
        <v>0.45</v>
      </c>
      <c r="D263" s="17" t="s">
        <v>9</v>
      </c>
      <c r="E263" s="89">
        <v>55000.0</v>
      </c>
      <c r="F263" s="18">
        <f t="shared" si="24"/>
        <v>24750</v>
      </c>
      <c r="G263" s="14"/>
      <c r="H263" s="14"/>
      <c r="I263" s="14"/>
      <c r="J263" s="1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4"/>
      <c r="B264" s="30" t="s">
        <v>219</v>
      </c>
      <c r="C264" s="17">
        <v>0.4</v>
      </c>
      <c r="D264" s="17" t="s">
        <v>9</v>
      </c>
      <c r="E264" s="89">
        <v>30000.0</v>
      </c>
      <c r="F264" s="18">
        <f t="shared" si="24"/>
        <v>12000</v>
      </c>
      <c r="G264" s="14"/>
      <c r="H264" s="14"/>
      <c r="I264" s="14"/>
      <c r="J264" s="1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4"/>
      <c r="B265" s="30" t="s">
        <v>561</v>
      </c>
      <c r="C265" s="17">
        <v>0.3</v>
      </c>
      <c r="D265" s="17" t="s">
        <v>9</v>
      </c>
      <c r="E265" s="89">
        <v>50000.0</v>
      </c>
      <c r="F265" s="18">
        <f t="shared" si="24"/>
        <v>15000</v>
      </c>
      <c r="G265" s="14"/>
      <c r="H265" s="14"/>
      <c r="I265" s="14"/>
      <c r="J265" s="1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4"/>
      <c r="B266" s="30" t="s">
        <v>562</v>
      </c>
      <c r="C266" s="17">
        <v>0.03</v>
      </c>
      <c r="D266" s="17" t="s">
        <v>9</v>
      </c>
      <c r="E266" s="89">
        <v>50000.0</v>
      </c>
      <c r="F266" s="18">
        <f t="shared" si="24"/>
        <v>1500</v>
      </c>
      <c r="G266" s="14"/>
      <c r="H266" s="14"/>
      <c r="I266" s="14"/>
      <c r="J266" s="1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4"/>
      <c r="B267" s="30" t="s">
        <v>13</v>
      </c>
      <c r="C267" s="17">
        <v>0.02</v>
      </c>
      <c r="D267" s="17" t="s">
        <v>9</v>
      </c>
      <c r="E267" s="89">
        <v>7000.0</v>
      </c>
      <c r="F267" s="18">
        <f t="shared" si="24"/>
        <v>140</v>
      </c>
      <c r="G267" s="14"/>
      <c r="H267" s="14"/>
      <c r="I267" s="14"/>
      <c r="J267" s="1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4"/>
      <c r="B268" s="30" t="s">
        <v>177</v>
      </c>
      <c r="C268" s="17">
        <v>1.5</v>
      </c>
      <c r="D268" s="17" t="s">
        <v>9</v>
      </c>
      <c r="E268" s="89">
        <v>147600.0</v>
      </c>
      <c r="F268" s="18">
        <f t="shared" si="24"/>
        <v>221400</v>
      </c>
      <c r="G268" s="14"/>
      <c r="H268" s="14"/>
      <c r="I268" s="14"/>
      <c r="J268" s="1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0"/>
      <c r="B269" s="94"/>
      <c r="C269" s="23"/>
      <c r="D269" s="23"/>
      <c r="E269" s="91"/>
      <c r="F269" s="24"/>
      <c r="G269" s="20"/>
      <c r="H269" s="20"/>
      <c r="I269" s="20"/>
      <c r="J269" s="20"/>
      <c r="K269" s="2"/>
      <c r="L269" s="2">
        <v>0.01</v>
      </c>
      <c r="M269" s="2">
        <v>268000.0</v>
      </c>
      <c r="N269" s="2">
        <f>M269*L269</f>
        <v>2680</v>
      </c>
      <c r="O269" s="2" t="str">
        <f>#REF!+N269+DRESSING!N980</f>
        <v>#REF!</v>
      </c>
      <c r="P269" s="122">
        <v>0.25</v>
      </c>
      <c r="Q269" s="2" t="str">
        <f>O269/P269</f>
        <v>#REF!</v>
      </c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19" t="s">
        <v>563</v>
      </c>
      <c r="B270" s="36" t="s">
        <v>563</v>
      </c>
      <c r="C270" s="17"/>
      <c r="D270" s="17"/>
      <c r="E270" s="89"/>
      <c r="F270" s="18"/>
      <c r="G270" s="26">
        <f>SUM(F272:F277)</f>
        <v>39055</v>
      </c>
      <c r="H270" s="27">
        <f>SUM(C272:C277)</f>
        <v>0.265</v>
      </c>
      <c r="I270" s="28">
        <f>G270/H270</f>
        <v>147377.3585</v>
      </c>
      <c r="J270" s="29" t="s">
        <v>9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20"/>
      <c r="B271" s="37"/>
      <c r="C271" s="16"/>
      <c r="D271" s="17"/>
      <c r="E271" s="89"/>
      <c r="F271" s="18"/>
      <c r="G271" s="14"/>
      <c r="H271" s="14"/>
      <c r="I271" s="14"/>
      <c r="J271" s="1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20"/>
      <c r="B272" s="30" t="s">
        <v>564</v>
      </c>
      <c r="C272" s="17">
        <v>0.07</v>
      </c>
      <c r="D272" s="17" t="s">
        <v>9</v>
      </c>
      <c r="E272" s="89">
        <v>210000.0</v>
      </c>
      <c r="F272" s="18">
        <f t="shared" ref="F272:F277" si="25">E272*C272</f>
        <v>14700</v>
      </c>
      <c r="G272" s="14"/>
      <c r="H272" s="14"/>
      <c r="I272" s="14"/>
      <c r="J272" s="1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20"/>
      <c r="B273" s="30" t="s">
        <v>147</v>
      </c>
      <c r="C273" s="17">
        <v>0.045</v>
      </c>
      <c r="D273" s="17" t="s">
        <v>9</v>
      </c>
      <c r="E273" s="89">
        <v>74000.0</v>
      </c>
      <c r="F273" s="18">
        <f t="shared" si="25"/>
        <v>3330</v>
      </c>
      <c r="G273" s="14"/>
      <c r="H273" s="14"/>
      <c r="I273" s="14"/>
      <c r="J273" s="1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20"/>
      <c r="B274" s="30" t="s">
        <v>87</v>
      </c>
      <c r="C274" s="17">
        <v>0.015</v>
      </c>
      <c r="D274" s="17" t="s">
        <v>9</v>
      </c>
      <c r="E274" s="89">
        <v>55000.0</v>
      </c>
      <c r="F274" s="18">
        <f t="shared" si="25"/>
        <v>825</v>
      </c>
      <c r="G274" s="14"/>
      <c r="H274" s="14"/>
      <c r="I274" s="14"/>
      <c r="J274" s="1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20"/>
      <c r="B275" s="30" t="s">
        <v>162</v>
      </c>
      <c r="C275" s="17">
        <v>0.005</v>
      </c>
      <c r="D275" s="17" t="s">
        <v>9</v>
      </c>
      <c r="E275" s="89">
        <v>50000.0</v>
      </c>
      <c r="F275" s="18">
        <f t="shared" si="25"/>
        <v>250</v>
      </c>
      <c r="G275" s="14"/>
      <c r="H275" s="14"/>
      <c r="I275" s="14"/>
      <c r="J275" s="14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20"/>
      <c r="B276" s="30" t="s">
        <v>156</v>
      </c>
      <c r="C276" s="17">
        <v>0.125</v>
      </c>
      <c r="D276" s="17" t="s">
        <v>9</v>
      </c>
      <c r="E276" s="89">
        <v>126000.0</v>
      </c>
      <c r="F276" s="18">
        <f t="shared" si="25"/>
        <v>15750</v>
      </c>
      <c r="G276" s="14"/>
      <c r="H276" s="14"/>
      <c r="I276" s="14"/>
      <c r="J276" s="14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20"/>
      <c r="B277" s="30" t="s">
        <v>163</v>
      </c>
      <c r="C277" s="17">
        <v>0.005</v>
      </c>
      <c r="D277" s="17" t="s">
        <v>9</v>
      </c>
      <c r="E277" s="89">
        <v>840000.0</v>
      </c>
      <c r="F277" s="18">
        <f t="shared" si="25"/>
        <v>4200</v>
      </c>
      <c r="G277" s="14"/>
      <c r="H277" s="14"/>
      <c r="I277" s="14"/>
      <c r="J277" s="14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23"/>
      <c r="B278" s="39"/>
      <c r="C278" s="22"/>
      <c r="D278" s="23"/>
      <c r="E278" s="91"/>
      <c r="F278" s="24"/>
      <c r="G278" s="20"/>
      <c r="H278" s="20"/>
      <c r="I278" s="20"/>
      <c r="J278" s="20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19" t="s">
        <v>565</v>
      </c>
      <c r="B279" s="36" t="s">
        <v>563</v>
      </c>
      <c r="C279" s="17"/>
      <c r="D279" s="17"/>
      <c r="E279" s="89"/>
      <c r="F279" s="18"/>
      <c r="G279" s="26">
        <f>SUM(F281:F284)</f>
        <v>131800</v>
      </c>
      <c r="H279" s="27">
        <f>SUM(C281:C284)</f>
        <v>1.4</v>
      </c>
      <c r="I279" s="28">
        <f>G279/H279</f>
        <v>94142.85714</v>
      </c>
      <c r="J279" s="29" t="s">
        <v>9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20"/>
      <c r="B280" s="37"/>
      <c r="C280" s="16"/>
      <c r="D280" s="17"/>
      <c r="E280" s="89"/>
      <c r="F280" s="18"/>
      <c r="G280" s="14"/>
      <c r="H280" s="14"/>
      <c r="I280" s="14"/>
      <c r="J280" s="1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20"/>
      <c r="B281" s="30" t="s">
        <v>564</v>
      </c>
      <c r="C281" s="17">
        <v>0.3</v>
      </c>
      <c r="D281" s="17" t="s">
        <v>9</v>
      </c>
      <c r="E281" s="89">
        <v>210000.0</v>
      </c>
      <c r="F281" s="18">
        <f t="shared" ref="F281:F284" si="26">E281*C281</f>
        <v>63000</v>
      </c>
      <c r="G281" s="14"/>
      <c r="H281" s="14"/>
      <c r="I281" s="14"/>
      <c r="J281" s="1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20"/>
      <c r="B282" s="30" t="s">
        <v>147</v>
      </c>
      <c r="C282" s="17">
        <v>0.3</v>
      </c>
      <c r="D282" s="17" t="s">
        <v>9</v>
      </c>
      <c r="E282" s="89">
        <v>74000.0</v>
      </c>
      <c r="F282" s="18">
        <f t="shared" si="26"/>
        <v>22200</v>
      </c>
      <c r="G282" s="14"/>
      <c r="H282" s="14"/>
      <c r="I282" s="14"/>
      <c r="J282" s="1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20"/>
      <c r="B283" s="30" t="s">
        <v>566</v>
      </c>
      <c r="C283" s="17">
        <v>0.5</v>
      </c>
      <c r="D283" s="17" t="s">
        <v>9</v>
      </c>
      <c r="E283" s="89">
        <v>80000.0</v>
      </c>
      <c r="F283" s="18">
        <f t="shared" si="26"/>
        <v>40000</v>
      </c>
      <c r="G283" s="14"/>
      <c r="H283" s="14"/>
      <c r="I283" s="14"/>
      <c r="J283" s="1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20"/>
      <c r="B284" s="30" t="s">
        <v>22</v>
      </c>
      <c r="C284" s="17">
        <v>0.3</v>
      </c>
      <c r="D284" s="17" t="s">
        <v>9</v>
      </c>
      <c r="E284" s="89">
        <v>22000.0</v>
      </c>
      <c r="F284" s="18">
        <f t="shared" si="26"/>
        <v>6600</v>
      </c>
      <c r="G284" s="14"/>
      <c r="H284" s="14"/>
      <c r="I284" s="14"/>
      <c r="J284" s="1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23"/>
      <c r="B285" s="39"/>
      <c r="C285" s="22"/>
      <c r="D285" s="23"/>
      <c r="E285" s="91"/>
      <c r="F285" s="24"/>
      <c r="G285" s="20"/>
      <c r="H285" s="20"/>
      <c r="I285" s="20"/>
      <c r="J285" s="20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6" t="s">
        <v>567</v>
      </c>
      <c r="B286" s="85" t="s">
        <v>24</v>
      </c>
      <c r="C286" s="17"/>
      <c r="D286" s="17"/>
      <c r="E286" s="89"/>
      <c r="F286" s="18"/>
      <c r="G286" s="26">
        <f>SUM(F288:F292)</f>
        <v>517670</v>
      </c>
      <c r="H286" s="27">
        <v>2.0</v>
      </c>
      <c r="I286" s="28">
        <f>G286/H286</f>
        <v>258835</v>
      </c>
      <c r="J286" s="29" t="s">
        <v>9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4"/>
      <c r="B287" s="15"/>
      <c r="C287" s="16"/>
      <c r="D287" s="17"/>
      <c r="E287" s="89"/>
      <c r="F287" s="18"/>
      <c r="G287" s="14"/>
      <c r="H287" s="14"/>
      <c r="I287" s="14"/>
      <c r="J287" s="1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4"/>
      <c r="B288" s="30" t="s">
        <v>568</v>
      </c>
      <c r="C288" s="17">
        <v>3.0</v>
      </c>
      <c r="D288" s="17" t="s">
        <v>9</v>
      </c>
      <c r="E288" s="89">
        <v>120000.0</v>
      </c>
      <c r="F288" s="18">
        <f t="shared" ref="F288:F292" si="27">E288*C288</f>
        <v>360000</v>
      </c>
      <c r="G288" s="14"/>
      <c r="H288" s="14"/>
      <c r="I288" s="14"/>
      <c r="J288" s="1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4"/>
      <c r="B289" s="30" t="s">
        <v>569</v>
      </c>
      <c r="C289" s="17">
        <v>0.7</v>
      </c>
      <c r="D289" s="17" t="s">
        <v>9</v>
      </c>
      <c r="E289" s="89">
        <v>210000.0</v>
      </c>
      <c r="F289" s="18">
        <f t="shared" si="27"/>
        <v>147000</v>
      </c>
      <c r="G289" s="14"/>
      <c r="H289" s="14"/>
      <c r="I289" s="14"/>
      <c r="J289" s="1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4"/>
      <c r="B290" s="30" t="s">
        <v>11</v>
      </c>
      <c r="C290" s="17">
        <v>0.24</v>
      </c>
      <c r="D290" s="17" t="s">
        <v>9</v>
      </c>
      <c r="E290" s="89">
        <v>3000.0</v>
      </c>
      <c r="F290" s="18">
        <f t="shared" si="27"/>
        <v>720</v>
      </c>
      <c r="G290" s="14"/>
      <c r="H290" s="14"/>
      <c r="I290" s="14"/>
      <c r="J290" s="1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4"/>
      <c r="B291" s="30" t="s">
        <v>120</v>
      </c>
      <c r="C291" s="17">
        <v>0.15</v>
      </c>
      <c r="D291" s="17" t="s">
        <v>9</v>
      </c>
      <c r="E291" s="89">
        <v>65000.0</v>
      </c>
      <c r="F291" s="18">
        <f t="shared" si="27"/>
        <v>9750</v>
      </c>
      <c r="G291" s="14"/>
      <c r="H291" s="14"/>
      <c r="I291" s="14"/>
      <c r="J291" s="1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4"/>
      <c r="B292" s="30" t="s">
        <v>13</v>
      </c>
      <c r="C292" s="17">
        <v>0.02</v>
      </c>
      <c r="D292" s="17" t="s">
        <v>9</v>
      </c>
      <c r="E292" s="89">
        <v>10000.0</v>
      </c>
      <c r="F292" s="18">
        <f t="shared" si="27"/>
        <v>200</v>
      </c>
      <c r="G292" s="14"/>
      <c r="H292" s="14"/>
      <c r="I292" s="14"/>
      <c r="J292" s="1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0"/>
      <c r="B293" s="94"/>
      <c r="C293" s="23"/>
      <c r="D293" s="23"/>
      <c r="E293" s="91"/>
      <c r="F293" s="24"/>
      <c r="G293" s="20"/>
      <c r="H293" s="20"/>
      <c r="I293" s="20"/>
      <c r="J293" s="20"/>
      <c r="K293" s="2"/>
      <c r="L293" s="2">
        <v>0.01</v>
      </c>
      <c r="M293" s="2">
        <v>268000.0</v>
      </c>
      <c r="N293" s="2">
        <f>M293*L293</f>
        <v>2680</v>
      </c>
      <c r="O293" s="2" t="str">
        <f>#REF!+N293+N1939</f>
        <v>#REF!</v>
      </c>
      <c r="P293" s="122">
        <v>0.25</v>
      </c>
      <c r="Q293" s="2" t="str">
        <f>O293/P293</f>
        <v>#REF!</v>
      </c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6" t="s">
        <v>570</v>
      </c>
      <c r="B294" s="25" t="s">
        <v>24</v>
      </c>
      <c r="C294" s="16"/>
      <c r="D294" s="17"/>
      <c r="E294" s="89"/>
      <c r="F294" s="18"/>
      <c r="G294" s="26">
        <f>SUM(F296:F300)</f>
        <v>332202</v>
      </c>
      <c r="H294" s="27">
        <v>0.67</v>
      </c>
      <c r="I294" s="28">
        <f>G294/H294</f>
        <v>495823.8806</v>
      </c>
      <c r="J294" s="29" t="s">
        <v>9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4"/>
      <c r="B295" s="15"/>
      <c r="C295" s="16"/>
      <c r="D295" s="17"/>
      <c r="E295" s="89"/>
      <c r="F295" s="18"/>
      <c r="G295" s="14"/>
      <c r="H295" s="14"/>
      <c r="I295" s="14"/>
      <c r="J295" s="1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4"/>
      <c r="B296" s="15" t="s">
        <v>571</v>
      </c>
      <c r="C296" s="16">
        <v>0.17</v>
      </c>
      <c r="D296" s="17" t="s">
        <v>9</v>
      </c>
      <c r="E296" s="89">
        <v>1050000.0</v>
      </c>
      <c r="F296" s="18">
        <f t="shared" ref="F296:F300" si="28">E296*C296</f>
        <v>178500</v>
      </c>
      <c r="G296" s="14"/>
      <c r="H296" s="14"/>
      <c r="I296" s="14"/>
      <c r="J296" s="1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4"/>
      <c r="B297" s="15" t="s">
        <v>21</v>
      </c>
      <c r="C297" s="16">
        <v>0.5</v>
      </c>
      <c r="D297" s="17" t="s">
        <v>9</v>
      </c>
      <c r="E297" s="89">
        <v>290000.0</v>
      </c>
      <c r="F297" s="18">
        <f t="shared" si="28"/>
        <v>145000</v>
      </c>
      <c r="G297" s="14"/>
      <c r="H297" s="14"/>
      <c r="I297" s="14"/>
      <c r="J297" s="1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4"/>
      <c r="B298" s="30" t="s">
        <v>572</v>
      </c>
      <c r="C298" s="17">
        <v>0.0025</v>
      </c>
      <c r="D298" s="17" t="s">
        <v>9</v>
      </c>
      <c r="E298" s="89">
        <v>2750000.0</v>
      </c>
      <c r="F298" s="18">
        <f t="shared" si="28"/>
        <v>6875</v>
      </c>
      <c r="G298" s="14"/>
      <c r="H298" s="14"/>
      <c r="I298" s="14"/>
      <c r="J298" s="1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4"/>
      <c r="B299" s="30" t="s">
        <v>573</v>
      </c>
      <c r="C299" s="17">
        <v>0.0025</v>
      </c>
      <c r="D299" s="17" t="s">
        <v>9</v>
      </c>
      <c r="E299" s="89">
        <v>630000.0</v>
      </c>
      <c r="F299" s="18">
        <f t="shared" si="28"/>
        <v>1575</v>
      </c>
      <c r="G299" s="14"/>
      <c r="H299" s="14"/>
      <c r="I299" s="14"/>
      <c r="J299" s="14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4"/>
      <c r="B300" s="15" t="s">
        <v>249</v>
      </c>
      <c r="C300" s="16">
        <v>0.001</v>
      </c>
      <c r="D300" s="17" t="s">
        <v>9</v>
      </c>
      <c r="E300" s="89">
        <v>252000.0</v>
      </c>
      <c r="F300" s="18">
        <f t="shared" si="28"/>
        <v>252</v>
      </c>
      <c r="G300" s="14"/>
      <c r="H300" s="14"/>
      <c r="I300" s="14"/>
      <c r="J300" s="14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0"/>
      <c r="B301" s="21"/>
      <c r="C301" s="23"/>
      <c r="D301" s="23"/>
      <c r="E301" s="91"/>
      <c r="F301" s="24"/>
      <c r="G301" s="20"/>
      <c r="H301" s="20"/>
      <c r="I301" s="20"/>
      <c r="J301" s="20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6" t="s">
        <v>574</v>
      </c>
      <c r="B302" s="25" t="s">
        <v>24</v>
      </c>
      <c r="C302" s="16"/>
      <c r="D302" s="17"/>
      <c r="E302" s="89"/>
      <c r="F302" s="18"/>
      <c r="G302" s="26">
        <f>SUM(F304:F306)</f>
        <v>129264</v>
      </c>
      <c r="H302" s="27">
        <v>0.35</v>
      </c>
      <c r="I302" s="28">
        <f>G302/H302</f>
        <v>369325.7143</v>
      </c>
      <c r="J302" s="29" t="s">
        <v>9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4"/>
      <c r="B303" s="15"/>
      <c r="C303" s="16"/>
      <c r="D303" s="17"/>
      <c r="E303" s="89"/>
      <c r="F303" s="18"/>
      <c r="G303" s="14"/>
      <c r="H303" s="14"/>
      <c r="I303" s="14"/>
      <c r="J303" s="1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4"/>
      <c r="B304" s="15" t="s">
        <v>575</v>
      </c>
      <c r="C304" s="16">
        <v>1.0</v>
      </c>
      <c r="D304" s="17" t="s">
        <v>9</v>
      </c>
      <c r="E304" s="89">
        <v>120000.0</v>
      </c>
      <c r="F304" s="18">
        <f t="shared" ref="F304:F306" si="29">E304*C304</f>
        <v>120000</v>
      </c>
      <c r="G304" s="14"/>
      <c r="H304" s="14"/>
      <c r="I304" s="14"/>
      <c r="J304" s="1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4"/>
      <c r="B305" s="15" t="s">
        <v>52</v>
      </c>
      <c r="C305" s="16">
        <v>0.05</v>
      </c>
      <c r="D305" s="17" t="s">
        <v>9</v>
      </c>
      <c r="E305" s="89">
        <v>150000.0</v>
      </c>
      <c r="F305" s="18">
        <f t="shared" si="29"/>
        <v>7500</v>
      </c>
      <c r="G305" s="14"/>
      <c r="H305" s="14"/>
      <c r="I305" s="14"/>
      <c r="J305" s="14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4"/>
      <c r="B306" s="15" t="s">
        <v>249</v>
      </c>
      <c r="C306" s="16">
        <v>0.007</v>
      </c>
      <c r="D306" s="17" t="s">
        <v>9</v>
      </c>
      <c r="E306" s="89">
        <v>252000.0</v>
      </c>
      <c r="F306" s="18">
        <f t="shared" si="29"/>
        <v>1764</v>
      </c>
      <c r="G306" s="14"/>
      <c r="H306" s="14"/>
      <c r="I306" s="14"/>
      <c r="J306" s="1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0"/>
      <c r="B307" s="21"/>
      <c r="C307" s="23"/>
      <c r="D307" s="23"/>
      <c r="E307" s="91"/>
      <c r="F307" s="24"/>
      <c r="G307" s="20"/>
      <c r="H307" s="20"/>
      <c r="I307" s="20"/>
      <c r="J307" s="20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6" t="s">
        <v>576</v>
      </c>
      <c r="B308" s="25" t="s">
        <v>24</v>
      </c>
      <c r="C308" s="16"/>
      <c r="D308" s="17"/>
      <c r="E308" s="89"/>
      <c r="F308" s="18"/>
      <c r="G308" s="26">
        <f>SUM(F310:F316)</f>
        <v>264212.5</v>
      </c>
      <c r="H308" s="27">
        <v>1.1</v>
      </c>
      <c r="I308" s="33">
        <f>G308/H308</f>
        <v>240193.1818</v>
      </c>
      <c r="J308" s="29" t="s">
        <v>9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4"/>
      <c r="B309" s="15"/>
      <c r="C309" s="16"/>
      <c r="D309" s="17"/>
      <c r="E309" s="89"/>
      <c r="F309" s="18"/>
      <c r="G309" s="14"/>
      <c r="H309" s="14"/>
      <c r="I309" s="14"/>
      <c r="J309" s="1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4"/>
      <c r="B310" s="30" t="s">
        <v>18</v>
      </c>
      <c r="C310" s="17">
        <v>0.05</v>
      </c>
      <c r="D310" s="17" t="s">
        <v>9</v>
      </c>
      <c r="E310" s="89">
        <v>42750.0</v>
      </c>
      <c r="F310" s="18">
        <f t="shared" ref="F310:F316" si="30">E310*C310</f>
        <v>2137.5</v>
      </c>
      <c r="G310" s="14"/>
      <c r="H310" s="14"/>
      <c r="I310" s="14"/>
      <c r="J310" s="14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4"/>
      <c r="B311" s="30" t="s">
        <v>577</v>
      </c>
      <c r="C311" s="17">
        <v>1.0</v>
      </c>
      <c r="D311" s="17" t="s">
        <v>9</v>
      </c>
      <c r="E311" s="89">
        <v>159000.0</v>
      </c>
      <c r="F311" s="18">
        <f t="shared" si="30"/>
        <v>159000</v>
      </c>
      <c r="G311" s="14"/>
      <c r="H311" s="14"/>
      <c r="I311" s="14"/>
      <c r="J311" s="14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4"/>
      <c r="B312" s="30" t="s">
        <v>149</v>
      </c>
      <c r="C312" s="17">
        <v>1.0</v>
      </c>
      <c r="D312" s="17" t="s">
        <v>28</v>
      </c>
      <c r="E312" s="89">
        <v>30000.0</v>
      </c>
      <c r="F312" s="18">
        <f t="shared" si="30"/>
        <v>30000</v>
      </c>
      <c r="G312" s="14"/>
      <c r="H312" s="14"/>
      <c r="I312" s="14"/>
      <c r="J312" s="14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4"/>
      <c r="B313" s="30" t="s">
        <v>572</v>
      </c>
      <c r="C313" s="17">
        <v>0.02</v>
      </c>
      <c r="D313" s="17" t="s">
        <v>9</v>
      </c>
      <c r="E313" s="89">
        <v>2750000.0</v>
      </c>
      <c r="F313" s="18">
        <f t="shared" si="30"/>
        <v>55000</v>
      </c>
      <c r="G313" s="14"/>
      <c r="H313" s="14"/>
      <c r="I313" s="14"/>
      <c r="J313" s="14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4"/>
      <c r="B314" s="30" t="s">
        <v>573</v>
      </c>
      <c r="C314" s="17">
        <v>0.02</v>
      </c>
      <c r="D314" s="17" t="s">
        <v>9</v>
      </c>
      <c r="E314" s="89">
        <v>630000.0</v>
      </c>
      <c r="F314" s="18">
        <f t="shared" si="30"/>
        <v>12600</v>
      </c>
      <c r="G314" s="14"/>
      <c r="H314" s="14"/>
      <c r="I314" s="14"/>
      <c r="J314" s="14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4"/>
      <c r="B315" s="30" t="s">
        <v>578</v>
      </c>
      <c r="C315" s="17">
        <v>0.01</v>
      </c>
      <c r="D315" s="17" t="s">
        <v>9</v>
      </c>
      <c r="E315" s="89">
        <v>400000.0</v>
      </c>
      <c r="F315" s="18">
        <f t="shared" si="30"/>
        <v>4000</v>
      </c>
      <c r="G315" s="14"/>
      <c r="H315" s="14"/>
      <c r="I315" s="14"/>
      <c r="J315" s="14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4"/>
      <c r="B316" s="30" t="s">
        <v>103</v>
      </c>
      <c r="C316" s="17">
        <v>0.005</v>
      </c>
      <c r="D316" s="17" t="s">
        <v>9</v>
      </c>
      <c r="E316" s="89">
        <v>295000.0</v>
      </c>
      <c r="F316" s="18">
        <f t="shared" si="30"/>
        <v>1475</v>
      </c>
      <c r="G316" s="14"/>
      <c r="H316" s="14"/>
      <c r="I316" s="14"/>
      <c r="J316" s="14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0"/>
      <c r="B317" s="21"/>
      <c r="C317" s="23"/>
      <c r="D317" s="23"/>
      <c r="E317" s="91"/>
      <c r="F317" s="24"/>
      <c r="G317" s="20"/>
      <c r="H317" s="20"/>
      <c r="I317" s="20"/>
      <c r="J317" s="20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6" t="s">
        <v>579</v>
      </c>
      <c r="B318" s="25" t="s">
        <v>24</v>
      </c>
      <c r="C318" s="8"/>
      <c r="D318" s="8"/>
      <c r="E318" s="86"/>
      <c r="F318" s="9"/>
      <c r="G318" s="10">
        <f>SUM(F320:F332)</f>
        <v>932530</v>
      </c>
      <c r="H318" s="11">
        <v>2.8</v>
      </c>
      <c r="I318" s="40">
        <f>G318/H318</f>
        <v>333046.4286</v>
      </c>
      <c r="J318" s="13" t="s">
        <v>9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4"/>
      <c r="B319" s="15"/>
      <c r="C319" s="17"/>
      <c r="D319" s="17"/>
      <c r="E319" s="89"/>
      <c r="F319" s="18"/>
      <c r="G319" s="14"/>
      <c r="H319" s="14"/>
      <c r="I319" s="14"/>
      <c r="J319" s="14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4"/>
      <c r="B320" s="30" t="s">
        <v>42</v>
      </c>
      <c r="C320" s="17">
        <v>3.0</v>
      </c>
      <c r="D320" s="17" t="s">
        <v>9</v>
      </c>
      <c r="E320" s="89">
        <v>210000.0</v>
      </c>
      <c r="F320" s="18">
        <f t="shared" ref="F320:F332" si="31">E320*C320</f>
        <v>630000</v>
      </c>
      <c r="G320" s="14"/>
      <c r="H320" s="14"/>
      <c r="I320" s="14"/>
      <c r="J320" s="14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4"/>
      <c r="B321" s="30" t="s">
        <v>580</v>
      </c>
      <c r="C321" s="17">
        <v>1.0</v>
      </c>
      <c r="D321" s="17" t="s">
        <v>9</v>
      </c>
      <c r="E321" s="89">
        <v>50000.0</v>
      </c>
      <c r="F321" s="18">
        <f t="shared" si="31"/>
        <v>50000</v>
      </c>
      <c r="G321" s="14"/>
      <c r="H321" s="14"/>
      <c r="I321" s="14"/>
      <c r="J321" s="14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4"/>
      <c r="B322" s="30" t="s">
        <v>581</v>
      </c>
      <c r="C322" s="17">
        <v>1.0</v>
      </c>
      <c r="D322" s="17" t="s">
        <v>9</v>
      </c>
      <c r="E322" s="89">
        <v>60000.0</v>
      </c>
      <c r="F322" s="18">
        <f t="shared" si="31"/>
        <v>60000</v>
      </c>
      <c r="G322" s="14"/>
      <c r="H322" s="14"/>
      <c r="I322" s="14"/>
      <c r="J322" s="14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4"/>
      <c r="B323" s="30" t="s">
        <v>582</v>
      </c>
      <c r="C323" s="17">
        <v>1.0</v>
      </c>
      <c r="D323" s="17" t="s">
        <v>9</v>
      </c>
      <c r="E323" s="89">
        <v>40000.0</v>
      </c>
      <c r="F323" s="18">
        <f t="shared" si="31"/>
        <v>40000</v>
      </c>
      <c r="G323" s="14"/>
      <c r="H323" s="14"/>
      <c r="I323" s="14"/>
      <c r="J323" s="14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4"/>
      <c r="B324" s="30" t="s">
        <v>583</v>
      </c>
      <c r="C324" s="17">
        <v>1.0</v>
      </c>
      <c r="D324" s="17" t="s">
        <v>9</v>
      </c>
      <c r="E324" s="89">
        <v>20000.0</v>
      </c>
      <c r="F324" s="18">
        <f t="shared" si="31"/>
        <v>20000</v>
      </c>
      <c r="G324" s="14"/>
      <c r="H324" s="14"/>
      <c r="I324" s="14"/>
      <c r="J324" s="14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4"/>
      <c r="B325" s="30" t="s">
        <v>269</v>
      </c>
      <c r="C325" s="17">
        <v>0.1</v>
      </c>
      <c r="D325" s="17" t="s">
        <v>9</v>
      </c>
      <c r="E325" s="89">
        <v>45000.0</v>
      </c>
      <c r="F325" s="18">
        <f t="shared" si="31"/>
        <v>4500</v>
      </c>
      <c r="G325" s="14"/>
      <c r="H325" s="14"/>
      <c r="I325" s="14"/>
      <c r="J325" s="14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4"/>
      <c r="B326" s="30" t="s">
        <v>87</v>
      </c>
      <c r="C326" s="17">
        <v>0.2</v>
      </c>
      <c r="D326" s="17" t="s">
        <v>9</v>
      </c>
      <c r="E326" s="89">
        <v>50000.0</v>
      </c>
      <c r="F326" s="18">
        <f t="shared" si="31"/>
        <v>10000</v>
      </c>
      <c r="G326" s="14"/>
      <c r="H326" s="14"/>
      <c r="I326" s="14"/>
      <c r="J326" s="14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4"/>
      <c r="B327" s="30" t="s">
        <v>584</v>
      </c>
      <c r="C327" s="17">
        <v>1.0</v>
      </c>
      <c r="D327" s="17" t="s">
        <v>585</v>
      </c>
      <c r="E327" s="89">
        <v>110000.0</v>
      </c>
      <c r="F327" s="18">
        <f t="shared" si="31"/>
        <v>110000</v>
      </c>
      <c r="G327" s="14"/>
      <c r="H327" s="14"/>
      <c r="I327" s="14"/>
      <c r="J327" s="14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4"/>
      <c r="B328" s="30" t="s">
        <v>206</v>
      </c>
      <c r="C328" s="17">
        <v>0.01</v>
      </c>
      <c r="D328" s="17" t="s">
        <v>9</v>
      </c>
      <c r="E328" s="89">
        <v>78000.0</v>
      </c>
      <c r="F328" s="18">
        <f t="shared" si="31"/>
        <v>780</v>
      </c>
      <c r="G328" s="14"/>
      <c r="H328" s="14"/>
      <c r="I328" s="14"/>
      <c r="J328" s="14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4"/>
      <c r="B329" s="30" t="s">
        <v>292</v>
      </c>
      <c r="C329" s="17">
        <v>0.005</v>
      </c>
      <c r="D329" s="17" t="s">
        <v>9</v>
      </c>
      <c r="E329" s="89">
        <v>278000.0</v>
      </c>
      <c r="F329" s="18">
        <f t="shared" si="31"/>
        <v>1390</v>
      </c>
      <c r="G329" s="14"/>
      <c r="H329" s="14"/>
      <c r="I329" s="14"/>
      <c r="J329" s="14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4"/>
      <c r="B330" s="30" t="s">
        <v>90</v>
      </c>
      <c r="C330" s="17">
        <v>0.01</v>
      </c>
      <c r="D330" s="17" t="s">
        <v>9</v>
      </c>
      <c r="E330" s="89">
        <v>285000.0</v>
      </c>
      <c r="F330" s="18">
        <f t="shared" si="31"/>
        <v>2850</v>
      </c>
      <c r="G330" s="14"/>
      <c r="H330" s="14"/>
      <c r="I330" s="14"/>
      <c r="J330" s="14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4"/>
      <c r="B331" s="30" t="s">
        <v>13</v>
      </c>
      <c r="C331" s="17">
        <v>0.01</v>
      </c>
      <c r="D331" s="17" t="s">
        <v>9</v>
      </c>
      <c r="E331" s="89">
        <v>6000.0</v>
      </c>
      <c r="F331" s="18">
        <f t="shared" si="31"/>
        <v>60</v>
      </c>
      <c r="G331" s="14"/>
      <c r="H331" s="14"/>
      <c r="I331" s="14"/>
      <c r="J331" s="14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4"/>
      <c r="B332" s="30" t="s">
        <v>92</v>
      </c>
      <c r="C332" s="17">
        <v>0.01</v>
      </c>
      <c r="D332" s="17" t="s">
        <v>9</v>
      </c>
      <c r="E332" s="89">
        <v>295000.0</v>
      </c>
      <c r="F332" s="18">
        <f t="shared" si="31"/>
        <v>2950</v>
      </c>
      <c r="G332" s="14"/>
      <c r="H332" s="14"/>
      <c r="I332" s="14"/>
      <c r="J332" s="14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0"/>
      <c r="B333" s="21"/>
      <c r="C333" s="23"/>
      <c r="D333" s="23"/>
      <c r="E333" s="91"/>
      <c r="F333" s="24"/>
      <c r="G333" s="20"/>
      <c r="H333" s="20"/>
      <c r="I333" s="20"/>
      <c r="J333" s="20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6" t="s">
        <v>586</v>
      </c>
      <c r="B334" s="25" t="s">
        <v>24</v>
      </c>
      <c r="C334" s="8"/>
      <c r="D334" s="8"/>
      <c r="E334" s="86"/>
      <c r="F334" s="9"/>
      <c r="G334" s="10">
        <f>SUM(F336:F348)</f>
        <v>394017.5</v>
      </c>
      <c r="H334" s="11">
        <v>0.7</v>
      </c>
      <c r="I334" s="40">
        <f>G334/H334</f>
        <v>562882.1429</v>
      </c>
      <c r="J334" s="13" t="s">
        <v>9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4"/>
      <c r="B335" s="15"/>
      <c r="C335" s="16"/>
      <c r="D335" s="17"/>
      <c r="E335" s="89"/>
      <c r="F335" s="18"/>
      <c r="G335" s="14"/>
      <c r="H335" s="14"/>
      <c r="I335" s="14"/>
      <c r="J335" s="1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4"/>
      <c r="B336" s="19" t="s">
        <v>11</v>
      </c>
      <c r="C336" s="16">
        <v>0.03</v>
      </c>
      <c r="D336" s="17" t="s">
        <v>9</v>
      </c>
      <c r="E336" s="89">
        <v>3000.0</v>
      </c>
      <c r="F336" s="18">
        <f t="shared" ref="F336:F348" si="32">E336*C336</f>
        <v>90</v>
      </c>
      <c r="G336" s="14"/>
      <c r="H336" s="14"/>
      <c r="I336" s="14"/>
      <c r="J336" s="14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4"/>
      <c r="B337" s="15" t="s">
        <v>587</v>
      </c>
      <c r="C337" s="16">
        <v>0.03</v>
      </c>
      <c r="D337" s="17" t="s">
        <v>9</v>
      </c>
      <c r="E337" s="118">
        <v>116000.0</v>
      </c>
      <c r="F337" s="18">
        <f t="shared" si="32"/>
        <v>3480</v>
      </c>
      <c r="G337" s="14"/>
      <c r="H337" s="14"/>
      <c r="I337" s="14"/>
      <c r="J337" s="14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4"/>
      <c r="B338" s="15" t="s">
        <v>588</v>
      </c>
      <c r="C338" s="16">
        <v>0.003</v>
      </c>
      <c r="D338" s="17" t="s">
        <v>9</v>
      </c>
      <c r="E338" s="89">
        <v>9.4E7</v>
      </c>
      <c r="F338" s="18">
        <f t="shared" si="32"/>
        <v>282000</v>
      </c>
      <c r="G338" s="14"/>
      <c r="H338" s="14"/>
      <c r="I338" s="14"/>
      <c r="J338" s="14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4"/>
      <c r="B339" s="15" t="s">
        <v>589</v>
      </c>
      <c r="C339" s="16">
        <v>0.15</v>
      </c>
      <c r="D339" s="17" t="s">
        <v>9</v>
      </c>
      <c r="E339" s="89">
        <v>15000.0</v>
      </c>
      <c r="F339" s="18">
        <f t="shared" si="32"/>
        <v>2250</v>
      </c>
      <c r="G339" s="14"/>
      <c r="H339" s="14"/>
      <c r="I339" s="14"/>
      <c r="J339" s="14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4"/>
      <c r="B340" s="15" t="s">
        <v>590</v>
      </c>
      <c r="C340" s="16">
        <v>0.04</v>
      </c>
      <c r="D340" s="17" t="s">
        <v>9</v>
      </c>
      <c r="E340" s="89">
        <v>90000.0</v>
      </c>
      <c r="F340" s="18">
        <f t="shared" si="32"/>
        <v>3600</v>
      </c>
      <c r="G340" s="14"/>
      <c r="H340" s="14"/>
      <c r="I340" s="14"/>
      <c r="J340" s="14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4"/>
      <c r="B341" s="15" t="s">
        <v>591</v>
      </c>
      <c r="C341" s="16">
        <v>0.0015</v>
      </c>
      <c r="D341" s="17" t="s">
        <v>9</v>
      </c>
      <c r="E341" s="89">
        <v>115000.0</v>
      </c>
      <c r="F341" s="18">
        <f t="shared" si="32"/>
        <v>172.5</v>
      </c>
      <c r="G341" s="14"/>
      <c r="H341" s="14"/>
      <c r="I341" s="14"/>
      <c r="J341" s="14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4"/>
      <c r="B342" s="15" t="s">
        <v>122</v>
      </c>
      <c r="C342" s="16">
        <v>0.005</v>
      </c>
      <c r="D342" s="17" t="s">
        <v>9</v>
      </c>
      <c r="E342" s="89">
        <v>50000.0</v>
      </c>
      <c r="F342" s="18">
        <f t="shared" si="32"/>
        <v>250</v>
      </c>
      <c r="G342" s="14"/>
      <c r="H342" s="14"/>
      <c r="I342" s="14"/>
      <c r="J342" s="14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4"/>
      <c r="B343" s="15" t="s">
        <v>592</v>
      </c>
      <c r="C343" s="16">
        <v>0.015</v>
      </c>
      <c r="D343" s="17" t="s">
        <v>9</v>
      </c>
      <c r="E343" s="89">
        <v>78000.0</v>
      </c>
      <c r="F343" s="18">
        <f t="shared" si="32"/>
        <v>1170</v>
      </c>
      <c r="G343" s="14"/>
      <c r="H343" s="14"/>
      <c r="I343" s="14"/>
      <c r="J343" s="14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4"/>
      <c r="B344" s="15" t="s">
        <v>593</v>
      </c>
      <c r="C344" s="16">
        <v>0.015</v>
      </c>
      <c r="D344" s="17" t="s">
        <v>9</v>
      </c>
      <c r="E344" s="89">
        <v>187000.0</v>
      </c>
      <c r="F344" s="18">
        <f t="shared" si="32"/>
        <v>2805</v>
      </c>
      <c r="G344" s="14"/>
      <c r="H344" s="14"/>
      <c r="I344" s="14"/>
      <c r="J344" s="14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4"/>
      <c r="B345" s="15" t="s">
        <v>594</v>
      </c>
      <c r="C345" s="16">
        <v>4.0</v>
      </c>
      <c r="D345" s="17" t="s">
        <v>28</v>
      </c>
      <c r="E345" s="89">
        <v>2700.0</v>
      </c>
      <c r="F345" s="18">
        <f t="shared" si="32"/>
        <v>10800</v>
      </c>
      <c r="G345" s="14"/>
      <c r="H345" s="14"/>
      <c r="I345" s="14"/>
      <c r="J345" s="14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4"/>
      <c r="B346" s="15" t="s">
        <v>45</v>
      </c>
      <c r="C346" s="16">
        <v>0.005</v>
      </c>
      <c r="D346" s="17" t="s">
        <v>9</v>
      </c>
      <c r="E346" s="89">
        <v>7280000.0</v>
      </c>
      <c r="F346" s="18">
        <f t="shared" si="32"/>
        <v>36400</v>
      </c>
      <c r="G346" s="14"/>
      <c r="H346" s="14"/>
      <c r="I346" s="14"/>
      <c r="J346" s="14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4"/>
      <c r="B347" s="15" t="s">
        <v>53</v>
      </c>
      <c r="C347" s="16">
        <v>0.2</v>
      </c>
      <c r="D347" s="17" t="s">
        <v>9</v>
      </c>
      <c r="E347" s="89">
        <v>210000.0</v>
      </c>
      <c r="F347" s="18">
        <f t="shared" si="32"/>
        <v>42000</v>
      </c>
      <c r="G347" s="14"/>
      <c r="H347" s="14"/>
      <c r="I347" s="14"/>
      <c r="J347" s="14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14"/>
      <c r="B348" s="19" t="s">
        <v>177</v>
      </c>
      <c r="C348" s="16">
        <v>0.1</v>
      </c>
      <c r="D348" s="17" t="s">
        <v>9</v>
      </c>
      <c r="E348" s="89">
        <v>90000.0</v>
      </c>
      <c r="F348" s="18">
        <f t="shared" si="32"/>
        <v>9000</v>
      </c>
      <c r="G348" s="14"/>
      <c r="H348" s="14"/>
      <c r="I348" s="14"/>
      <c r="J348" s="14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0"/>
      <c r="B349" s="21"/>
      <c r="C349" s="22"/>
      <c r="D349" s="23"/>
      <c r="E349" s="91"/>
      <c r="F349" s="24"/>
      <c r="G349" s="20"/>
      <c r="H349" s="20"/>
      <c r="I349" s="20"/>
      <c r="J349" s="20"/>
      <c r="K349" s="124"/>
      <c r="L349" s="124"/>
      <c r="M349" s="124"/>
      <c r="N349" s="124"/>
      <c r="O349" s="124"/>
      <c r="P349" s="124"/>
      <c r="Q349" s="124"/>
      <c r="R349" s="124"/>
      <c r="S349" s="124"/>
      <c r="T349" s="2"/>
      <c r="U349" s="2"/>
      <c r="V349" s="2"/>
      <c r="W349" s="2"/>
      <c r="X349" s="2"/>
      <c r="Y349" s="2"/>
      <c r="Z349" s="2"/>
    </row>
    <row r="350" ht="15.75" customHeight="1">
      <c r="A350" s="6" t="s">
        <v>595</v>
      </c>
      <c r="B350" s="25" t="s">
        <v>24</v>
      </c>
      <c r="C350" s="8"/>
      <c r="D350" s="8"/>
      <c r="E350" s="86"/>
      <c r="F350" s="9"/>
      <c r="G350" s="10">
        <f>SUM(F352:F358)</f>
        <v>228051.5714</v>
      </c>
      <c r="H350" s="11">
        <v>0.6</v>
      </c>
      <c r="I350" s="40">
        <f>G350/H350</f>
        <v>380085.9524</v>
      </c>
      <c r="J350" s="13" t="s">
        <v>9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4"/>
      <c r="B351" s="15"/>
      <c r="C351" s="16"/>
      <c r="D351" s="17"/>
      <c r="E351" s="89"/>
      <c r="F351" s="18"/>
      <c r="G351" s="14"/>
      <c r="H351" s="14"/>
      <c r="I351" s="14"/>
      <c r="J351" s="1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4"/>
      <c r="B352" s="19" t="s">
        <v>596</v>
      </c>
      <c r="C352" s="16">
        <v>0.075</v>
      </c>
      <c r="D352" s="17" t="s">
        <v>9</v>
      </c>
      <c r="E352" s="89">
        <v>335000.0</v>
      </c>
      <c r="F352" s="18">
        <f t="shared" ref="F352:F358" si="33">E352*C352</f>
        <v>25125</v>
      </c>
      <c r="G352" s="14"/>
      <c r="H352" s="14"/>
      <c r="I352" s="14"/>
      <c r="J352" s="14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4"/>
      <c r="B353" s="15" t="s">
        <v>597</v>
      </c>
      <c r="C353" s="16">
        <v>0.012</v>
      </c>
      <c r="D353" s="17" t="s">
        <v>9</v>
      </c>
      <c r="E353" s="118">
        <v>500000.0</v>
      </c>
      <c r="F353" s="18">
        <f t="shared" si="33"/>
        <v>6000</v>
      </c>
      <c r="G353" s="14"/>
      <c r="H353" s="14"/>
      <c r="I353" s="14"/>
      <c r="J353" s="14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4"/>
      <c r="B354" s="15" t="s">
        <v>598</v>
      </c>
      <c r="C354" s="16">
        <v>0.25</v>
      </c>
      <c r="D354" s="17" t="s">
        <v>9</v>
      </c>
      <c r="E354" s="89">
        <v>200000.0</v>
      </c>
      <c r="F354" s="18">
        <f t="shared" si="33"/>
        <v>50000</v>
      </c>
      <c r="G354" s="14"/>
      <c r="H354" s="14"/>
      <c r="I354" s="14"/>
      <c r="J354" s="14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4"/>
      <c r="B355" s="15" t="s">
        <v>357</v>
      </c>
      <c r="C355" s="16">
        <v>0.05</v>
      </c>
      <c r="D355" s="17" t="s">
        <v>9</v>
      </c>
      <c r="E355" s="89">
        <v>129000.0</v>
      </c>
      <c r="F355" s="18">
        <f t="shared" si="33"/>
        <v>6450</v>
      </c>
      <c r="G355" s="14"/>
      <c r="H355" s="14"/>
      <c r="I355" s="14"/>
      <c r="J355" s="14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4"/>
      <c r="B356" s="15" t="s">
        <v>208</v>
      </c>
      <c r="C356" s="16">
        <v>0.475</v>
      </c>
      <c r="D356" s="17" t="s">
        <v>9</v>
      </c>
      <c r="E356" s="89">
        <f>DRESSING!I257</f>
        <v>225108.5714</v>
      </c>
      <c r="F356" s="18">
        <f t="shared" si="33"/>
        <v>106926.5714</v>
      </c>
      <c r="G356" s="14"/>
      <c r="H356" s="14"/>
      <c r="I356" s="14"/>
      <c r="J356" s="14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4"/>
      <c r="B357" s="15" t="s">
        <v>599</v>
      </c>
      <c r="C357" s="16">
        <v>0.01</v>
      </c>
      <c r="D357" s="17" t="s">
        <v>9</v>
      </c>
      <c r="E357" s="89">
        <v>3271000.0</v>
      </c>
      <c r="F357" s="18">
        <f t="shared" si="33"/>
        <v>32710</v>
      </c>
      <c r="G357" s="14"/>
      <c r="H357" s="14"/>
      <c r="I357" s="14"/>
      <c r="J357" s="14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4"/>
      <c r="B358" s="15" t="s">
        <v>13</v>
      </c>
      <c r="C358" s="16">
        <v>0.012</v>
      </c>
      <c r="D358" s="17" t="s">
        <v>9</v>
      </c>
      <c r="E358" s="89">
        <v>70000.0</v>
      </c>
      <c r="F358" s="18">
        <f t="shared" si="33"/>
        <v>840</v>
      </c>
      <c r="G358" s="14"/>
      <c r="H358" s="14"/>
      <c r="I358" s="14"/>
      <c r="J358" s="14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0"/>
      <c r="B359" s="21"/>
      <c r="C359" s="22"/>
      <c r="D359" s="23"/>
      <c r="E359" s="91"/>
      <c r="F359" s="24"/>
      <c r="G359" s="20"/>
      <c r="H359" s="20"/>
      <c r="I359" s="20"/>
      <c r="J359" s="20"/>
      <c r="K359" s="124"/>
      <c r="L359" s="124"/>
      <c r="M359" s="124"/>
      <c r="N359" s="124"/>
      <c r="O359" s="124"/>
      <c r="P359" s="124"/>
      <c r="Q359" s="124"/>
      <c r="R359" s="124"/>
      <c r="S359" s="124"/>
      <c r="T359" s="2"/>
      <c r="U359" s="2"/>
      <c r="V359" s="2"/>
      <c r="W359" s="2"/>
      <c r="X359" s="2"/>
      <c r="Y359" s="2"/>
      <c r="Z359" s="2"/>
    </row>
    <row r="360" ht="15.75" customHeight="1">
      <c r="A360" s="6" t="s">
        <v>600</v>
      </c>
      <c r="B360" s="25" t="s">
        <v>24</v>
      </c>
      <c r="C360" s="16"/>
      <c r="D360" s="17"/>
      <c r="E360" s="89"/>
      <c r="F360" s="18"/>
      <c r="G360" s="26">
        <f>SUM(F362:F367)</f>
        <v>212200</v>
      </c>
      <c r="H360" s="27">
        <v>0.35</v>
      </c>
      <c r="I360" s="28">
        <f>G360/H360</f>
        <v>606285.7143</v>
      </c>
      <c r="J360" s="29" t="s">
        <v>9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4"/>
      <c r="B361" s="15"/>
      <c r="C361" s="16"/>
      <c r="D361" s="17"/>
      <c r="E361" s="89"/>
      <c r="F361" s="18"/>
      <c r="G361" s="14"/>
      <c r="H361" s="14"/>
      <c r="I361" s="14"/>
      <c r="J361" s="1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4"/>
      <c r="B362" s="15" t="s">
        <v>601</v>
      </c>
      <c r="C362" s="16">
        <v>0.12</v>
      </c>
      <c r="D362" s="17" t="s">
        <v>9</v>
      </c>
      <c r="E362" s="89">
        <v>70000.0</v>
      </c>
      <c r="F362" s="18">
        <f t="shared" ref="F362:F367" si="34">E362*C362</f>
        <v>8400</v>
      </c>
      <c r="G362" s="14"/>
      <c r="H362" s="14"/>
      <c r="I362" s="14"/>
      <c r="J362" s="1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4"/>
      <c r="B363" s="15" t="s">
        <v>602</v>
      </c>
      <c r="C363" s="16">
        <v>0.06</v>
      </c>
      <c r="D363" s="17" t="s">
        <v>9</v>
      </c>
      <c r="E363" s="89">
        <v>680000.0</v>
      </c>
      <c r="F363" s="18">
        <f t="shared" si="34"/>
        <v>40800</v>
      </c>
      <c r="G363" s="14"/>
      <c r="H363" s="14"/>
      <c r="I363" s="14"/>
      <c r="J363" s="14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4"/>
      <c r="B364" s="15" t="s">
        <v>603</v>
      </c>
      <c r="C364" s="16">
        <v>0.08</v>
      </c>
      <c r="D364" s="17" t="s">
        <v>9</v>
      </c>
      <c r="E364" s="89">
        <v>900000.0</v>
      </c>
      <c r="F364" s="18">
        <f t="shared" si="34"/>
        <v>72000</v>
      </c>
      <c r="G364" s="14"/>
      <c r="H364" s="14"/>
      <c r="I364" s="14"/>
      <c r="J364" s="14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4"/>
      <c r="B365" s="15" t="s">
        <v>604</v>
      </c>
      <c r="C365" s="16">
        <v>0.04</v>
      </c>
      <c r="D365" s="17" t="s">
        <v>9</v>
      </c>
      <c r="E365" s="89">
        <v>1800000.0</v>
      </c>
      <c r="F365" s="18">
        <f t="shared" si="34"/>
        <v>72000</v>
      </c>
      <c r="G365" s="14"/>
      <c r="H365" s="14"/>
      <c r="I365" s="14"/>
      <c r="J365" s="14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4"/>
      <c r="B366" s="15" t="s">
        <v>127</v>
      </c>
      <c r="C366" s="16">
        <v>0.05</v>
      </c>
      <c r="D366" s="17" t="s">
        <v>9</v>
      </c>
      <c r="E366" s="89">
        <v>100000.0</v>
      </c>
      <c r="F366" s="18">
        <f t="shared" si="34"/>
        <v>5000</v>
      </c>
      <c r="G366" s="14"/>
      <c r="H366" s="14"/>
      <c r="I366" s="14"/>
      <c r="J366" s="14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4"/>
      <c r="B367" s="15" t="s">
        <v>153</v>
      </c>
      <c r="C367" s="16">
        <v>0.02</v>
      </c>
      <c r="D367" s="17" t="s">
        <v>9</v>
      </c>
      <c r="E367" s="89">
        <v>700000.0</v>
      </c>
      <c r="F367" s="18">
        <f t="shared" si="34"/>
        <v>14000</v>
      </c>
      <c r="G367" s="14"/>
      <c r="H367" s="14"/>
      <c r="I367" s="14"/>
      <c r="J367" s="14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0"/>
      <c r="B368" s="21"/>
      <c r="C368" s="23"/>
      <c r="D368" s="23"/>
      <c r="E368" s="91"/>
      <c r="F368" s="24"/>
      <c r="G368" s="20"/>
      <c r="H368" s="20"/>
      <c r="I368" s="20"/>
      <c r="J368" s="20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6" t="s">
        <v>605</v>
      </c>
      <c r="B369" s="25" t="s">
        <v>24</v>
      </c>
      <c r="C369" s="16"/>
      <c r="D369" s="17"/>
      <c r="E369" s="89"/>
      <c r="F369" s="18"/>
      <c r="G369" s="26">
        <f>SUM(F371:F375)</f>
        <v>69710</v>
      </c>
      <c r="H369" s="27">
        <v>10.0</v>
      </c>
      <c r="I369" s="28">
        <f>G369/H369</f>
        <v>6971</v>
      </c>
      <c r="J369" s="29" t="s">
        <v>9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4"/>
      <c r="B370" s="15"/>
      <c r="C370" s="16"/>
      <c r="D370" s="17"/>
      <c r="E370" s="89"/>
      <c r="F370" s="18"/>
      <c r="G370" s="14"/>
      <c r="H370" s="14"/>
      <c r="I370" s="14"/>
      <c r="J370" s="1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4"/>
      <c r="B371" s="15" t="s">
        <v>606</v>
      </c>
      <c r="C371" s="16">
        <v>10.0</v>
      </c>
      <c r="D371" s="17" t="s">
        <v>28</v>
      </c>
      <c r="E371" s="89">
        <v>2700.0</v>
      </c>
      <c r="F371" s="18">
        <f t="shared" ref="F371:F375" si="35">E371*C371</f>
        <v>27000</v>
      </c>
      <c r="G371" s="14"/>
      <c r="H371" s="14"/>
      <c r="I371" s="14"/>
      <c r="J371" s="14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4"/>
      <c r="B372" s="15" t="s">
        <v>22</v>
      </c>
      <c r="C372" s="16">
        <v>0.34</v>
      </c>
      <c r="D372" s="17" t="s">
        <v>9</v>
      </c>
      <c r="E372" s="89">
        <v>22000.0</v>
      </c>
      <c r="F372" s="18">
        <f t="shared" si="35"/>
        <v>7480</v>
      </c>
      <c r="G372" s="14"/>
      <c r="H372" s="14"/>
      <c r="I372" s="14"/>
      <c r="J372" s="14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4"/>
      <c r="B373" s="15" t="s">
        <v>13</v>
      </c>
      <c r="C373" s="16">
        <v>0.37</v>
      </c>
      <c r="D373" s="17" t="s">
        <v>9</v>
      </c>
      <c r="E373" s="89">
        <v>7000.0</v>
      </c>
      <c r="F373" s="18">
        <f t="shared" si="35"/>
        <v>2590</v>
      </c>
      <c r="G373" s="14"/>
      <c r="H373" s="14"/>
      <c r="I373" s="14"/>
      <c r="J373" s="14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4"/>
      <c r="B374" s="15" t="s">
        <v>607</v>
      </c>
      <c r="C374" s="16">
        <v>0.015</v>
      </c>
      <c r="D374" s="17" t="s">
        <v>9</v>
      </c>
      <c r="E374" s="89">
        <v>1600000.0</v>
      </c>
      <c r="F374" s="18">
        <f t="shared" si="35"/>
        <v>24000</v>
      </c>
      <c r="G374" s="14"/>
      <c r="H374" s="14"/>
      <c r="I374" s="14"/>
      <c r="J374" s="14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4"/>
      <c r="B375" s="15" t="s">
        <v>124</v>
      </c>
      <c r="C375" s="16">
        <v>0.12</v>
      </c>
      <c r="D375" s="17" t="s">
        <v>9</v>
      </c>
      <c r="E375" s="89">
        <v>72000.0</v>
      </c>
      <c r="F375" s="18">
        <f t="shared" si="35"/>
        <v>8640</v>
      </c>
      <c r="G375" s="14"/>
      <c r="H375" s="14"/>
      <c r="I375" s="14"/>
      <c r="J375" s="14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0"/>
      <c r="B376" s="21"/>
      <c r="C376" s="23"/>
      <c r="D376" s="23"/>
      <c r="E376" s="91"/>
      <c r="F376" s="24"/>
      <c r="G376" s="20"/>
      <c r="H376" s="20"/>
      <c r="I376" s="20"/>
      <c r="J376" s="20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6" t="s">
        <v>608</v>
      </c>
      <c r="B377" s="25" t="s">
        <v>24</v>
      </c>
      <c r="C377" s="8"/>
      <c r="D377" s="8"/>
      <c r="E377" s="86"/>
      <c r="F377" s="9"/>
      <c r="G377" s="10">
        <f>SUM(F379:F388)</f>
        <v>455205</v>
      </c>
      <c r="H377" s="11">
        <v>0.7</v>
      </c>
      <c r="I377" s="40">
        <f>G377/H377</f>
        <v>650292.8571</v>
      </c>
      <c r="J377" s="13" t="s">
        <v>9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4"/>
      <c r="B378" s="15"/>
      <c r="C378" s="16"/>
      <c r="D378" s="17"/>
      <c r="E378" s="89"/>
      <c r="F378" s="18"/>
      <c r="G378" s="14"/>
      <c r="H378" s="14"/>
      <c r="I378" s="14"/>
      <c r="J378" s="1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4"/>
      <c r="B379" s="19" t="s">
        <v>609</v>
      </c>
      <c r="C379" s="16">
        <v>0.75</v>
      </c>
      <c r="D379" s="17" t="s">
        <v>9</v>
      </c>
      <c r="E379" s="89">
        <v>130000.0</v>
      </c>
      <c r="F379" s="18">
        <f t="shared" ref="F379:F388" si="36">E379*C379</f>
        <v>97500</v>
      </c>
      <c r="G379" s="14"/>
      <c r="H379" s="14"/>
      <c r="I379" s="14"/>
      <c r="J379" s="14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4"/>
      <c r="B380" s="19" t="s">
        <v>610</v>
      </c>
      <c r="C380" s="16">
        <v>0.75</v>
      </c>
      <c r="D380" s="17" t="s">
        <v>9</v>
      </c>
      <c r="E380" s="89">
        <v>350000.0</v>
      </c>
      <c r="F380" s="18">
        <f t="shared" si="36"/>
        <v>262500</v>
      </c>
      <c r="G380" s="14"/>
      <c r="H380" s="14"/>
      <c r="I380" s="14"/>
      <c r="J380" s="14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4"/>
      <c r="B381" s="15" t="s">
        <v>162</v>
      </c>
      <c r="C381" s="16">
        <v>0.1</v>
      </c>
      <c r="D381" s="17" t="s">
        <v>9</v>
      </c>
      <c r="E381" s="118">
        <v>50000.0</v>
      </c>
      <c r="F381" s="18">
        <f t="shared" si="36"/>
        <v>5000</v>
      </c>
      <c r="G381" s="14"/>
      <c r="H381" s="14"/>
      <c r="I381" s="14"/>
      <c r="J381" s="14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4"/>
      <c r="B382" s="15" t="s">
        <v>22</v>
      </c>
      <c r="C382" s="16">
        <v>0.65</v>
      </c>
      <c r="D382" s="17" t="s">
        <v>9</v>
      </c>
      <c r="E382" s="89">
        <v>22000.0</v>
      </c>
      <c r="F382" s="18">
        <f t="shared" si="36"/>
        <v>14300</v>
      </c>
      <c r="G382" s="14"/>
      <c r="H382" s="14"/>
      <c r="I382" s="14"/>
      <c r="J382" s="14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4"/>
      <c r="B383" s="15" t="s">
        <v>611</v>
      </c>
      <c r="C383" s="16">
        <v>0.15</v>
      </c>
      <c r="D383" s="17" t="s">
        <v>9</v>
      </c>
      <c r="E383" s="89">
        <v>150000.0</v>
      </c>
      <c r="F383" s="18">
        <f t="shared" si="36"/>
        <v>22500</v>
      </c>
      <c r="G383" s="14"/>
      <c r="H383" s="14"/>
      <c r="I383" s="14"/>
      <c r="J383" s="14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4"/>
      <c r="B384" s="15" t="s">
        <v>120</v>
      </c>
      <c r="C384" s="16">
        <v>0.2</v>
      </c>
      <c r="D384" s="17" t="s">
        <v>9</v>
      </c>
      <c r="E384" s="89">
        <v>75000.0</v>
      </c>
      <c r="F384" s="18">
        <f t="shared" si="36"/>
        <v>15000</v>
      </c>
      <c r="G384" s="14"/>
      <c r="H384" s="14"/>
      <c r="I384" s="14"/>
      <c r="J384" s="14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4"/>
      <c r="B385" s="15" t="s">
        <v>612</v>
      </c>
      <c r="C385" s="16">
        <v>0.06</v>
      </c>
      <c r="D385" s="17" t="s">
        <v>9</v>
      </c>
      <c r="E385" s="89">
        <v>485000.0</v>
      </c>
      <c r="F385" s="18">
        <f t="shared" si="36"/>
        <v>29100</v>
      </c>
      <c r="G385" s="14"/>
      <c r="H385" s="14"/>
      <c r="I385" s="14"/>
      <c r="J385" s="14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4"/>
      <c r="B386" s="15" t="s">
        <v>613</v>
      </c>
      <c r="C386" s="16">
        <v>0.005</v>
      </c>
      <c r="D386" s="17" t="s">
        <v>9</v>
      </c>
      <c r="E386" s="89">
        <v>45000.0</v>
      </c>
      <c r="F386" s="18">
        <f t="shared" si="36"/>
        <v>225</v>
      </c>
      <c r="G386" s="14"/>
      <c r="H386" s="14"/>
      <c r="I386" s="14"/>
      <c r="J386" s="14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4"/>
      <c r="B387" s="15" t="s">
        <v>415</v>
      </c>
      <c r="C387" s="16">
        <v>0.02</v>
      </c>
      <c r="D387" s="17" t="s">
        <v>9</v>
      </c>
      <c r="E387" s="89">
        <v>394000.0</v>
      </c>
      <c r="F387" s="18">
        <f t="shared" si="36"/>
        <v>7880</v>
      </c>
      <c r="G387" s="14"/>
      <c r="H387" s="14"/>
      <c r="I387" s="14"/>
      <c r="J387" s="14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4"/>
      <c r="B388" s="15" t="s">
        <v>614</v>
      </c>
      <c r="C388" s="16">
        <v>0.01</v>
      </c>
      <c r="D388" s="17" t="s">
        <v>9</v>
      </c>
      <c r="E388" s="89">
        <v>120000.0</v>
      </c>
      <c r="F388" s="18">
        <f t="shared" si="36"/>
        <v>1200</v>
      </c>
      <c r="G388" s="14"/>
      <c r="H388" s="14"/>
      <c r="I388" s="14"/>
      <c r="J388" s="14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0"/>
      <c r="B389" s="21"/>
      <c r="C389" s="22"/>
      <c r="D389" s="23"/>
      <c r="E389" s="91"/>
      <c r="F389" s="24"/>
      <c r="G389" s="20"/>
      <c r="H389" s="20"/>
      <c r="I389" s="20"/>
      <c r="J389" s="20"/>
      <c r="K389" s="124"/>
      <c r="L389" s="124"/>
      <c r="M389" s="124"/>
      <c r="N389" s="124"/>
      <c r="O389" s="124"/>
      <c r="P389" s="124"/>
      <c r="Q389" s="124"/>
      <c r="R389" s="124"/>
      <c r="S389" s="124"/>
      <c r="T389" s="2"/>
      <c r="U389" s="2"/>
      <c r="V389" s="2"/>
      <c r="W389" s="2"/>
      <c r="X389" s="2"/>
      <c r="Y389" s="2"/>
      <c r="Z389" s="2"/>
    </row>
    <row r="390" ht="15.75" customHeight="1">
      <c r="A390" s="6" t="s">
        <v>615</v>
      </c>
      <c r="B390" s="32" t="s">
        <v>615</v>
      </c>
      <c r="C390" s="17"/>
      <c r="D390" s="17"/>
      <c r="E390" s="89"/>
      <c r="F390" s="18"/>
      <c r="G390" s="26">
        <f>SUM(F392:F403)</f>
        <v>825940</v>
      </c>
      <c r="H390" s="27">
        <v>4.5</v>
      </c>
      <c r="I390" s="28">
        <f>G390/H390</f>
        <v>183542.2222</v>
      </c>
      <c r="J390" s="29" t="s">
        <v>9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4"/>
      <c r="B391" s="15"/>
      <c r="C391" s="16"/>
      <c r="D391" s="17"/>
      <c r="E391" s="89"/>
      <c r="F391" s="18"/>
      <c r="G391" s="14"/>
      <c r="H391" s="14"/>
      <c r="I391" s="14"/>
      <c r="J391" s="1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4"/>
      <c r="B392" s="30" t="s">
        <v>616</v>
      </c>
      <c r="C392" s="17">
        <v>1.0</v>
      </c>
      <c r="D392" s="17" t="s">
        <v>9</v>
      </c>
      <c r="E392" s="89">
        <v>50000.0</v>
      </c>
      <c r="F392" s="18">
        <f t="shared" ref="F392:F403" si="37">E392*C392</f>
        <v>50000</v>
      </c>
      <c r="G392" s="14"/>
      <c r="H392" s="14"/>
      <c r="I392" s="14"/>
      <c r="J392" s="14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4"/>
      <c r="B393" s="30" t="s">
        <v>617</v>
      </c>
      <c r="C393" s="17">
        <v>2.0</v>
      </c>
      <c r="D393" s="17" t="s">
        <v>9</v>
      </c>
      <c r="E393" s="89">
        <v>80000.0</v>
      </c>
      <c r="F393" s="18">
        <f t="shared" si="37"/>
        <v>160000</v>
      </c>
      <c r="G393" s="14"/>
      <c r="H393" s="14"/>
      <c r="I393" s="14"/>
      <c r="J393" s="14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4"/>
      <c r="B394" s="30" t="s">
        <v>618</v>
      </c>
      <c r="C394" s="17">
        <v>0.5</v>
      </c>
      <c r="D394" s="17" t="s">
        <v>9</v>
      </c>
      <c r="E394" s="89">
        <v>195000.0</v>
      </c>
      <c r="F394" s="18">
        <f t="shared" si="37"/>
        <v>97500</v>
      </c>
      <c r="G394" s="14"/>
      <c r="H394" s="14"/>
      <c r="I394" s="14"/>
      <c r="J394" s="14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4"/>
      <c r="B395" s="30" t="s">
        <v>619</v>
      </c>
      <c r="C395" s="17">
        <v>1.0</v>
      </c>
      <c r="D395" s="17" t="s">
        <v>9</v>
      </c>
      <c r="E395" s="89">
        <v>295000.0</v>
      </c>
      <c r="F395" s="18">
        <f t="shared" si="37"/>
        <v>295000</v>
      </c>
      <c r="G395" s="14"/>
      <c r="H395" s="14"/>
      <c r="I395" s="14"/>
      <c r="J395" s="14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4"/>
      <c r="B396" s="30" t="s">
        <v>120</v>
      </c>
      <c r="C396" s="17">
        <v>1.0</v>
      </c>
      <c r="D396" s="17" t="s">
        <v>9</v>
      </c>
      <c r="E396" s="89">
        <v>80000.0</v>
      </c>
      <c r="F396" s="18">
        <f t="shared" si="37"/>
        <v>80000</v>
      </c>
      <c r="G396" s="14"/>
      <c r="H396" s="14"/>
      <c r="I396" s="14"/>
      <c r="J396" s="14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4"/>
      <c r="B397" s="30" t="s">
        <v>152</v>
      </c>
      <c r="C397" s="17">
        <v>1.5</v>
      </c>
      <c r="D397" s="17" t="s">
        <v>9</v>
      </c>
      <c r="E397" s="89">
        <v>69000.0</v>
      </c>
      <c r="F397" s="18">
        <f t="shared" si="37"/>
        <v>103500</v>
      </c>
      <c r="G397" s="14"/>
      <c r="H397" s="14"/>
      <c r="I397" s="14"/>
      <c r="J397" s="14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4"/>
      <c r="B398" s="30" t="s">
        <v>13</v>
      </c>
      <c r="C398" s="17">
        <v>0.01</v>
      </c>
      <c r="D398" s="17" t="s">
        <v>9</v>
      </c>
      <c r="E398" s="89">
        <v>130000.0</v>
      </c>
      <c r="F398" s="18">
        <f t="shared" si="37"/>
        <v>1300</v>
      </c>
      <c r="G398" s="14"/>
      <c r="H398" s="14"/>
      <c r="I398" s="14"/>
      <c r="J398" s="14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4"/>
      <c r="B399" s="30" t="s">
        <v>620</v>
      </c>
      <c r="C399" s="17">
        <v>0.01</v>
      </c>
      <c r="D399" s="17" t="s">
        <v>9</v>
      </c>
      <c r="E399" s="89">
        <v>130000.0</v>
      </c>
      <c r="F399" s="18">
        <f t="shared" si="37"/>
        <v>1300</v>
      </c>
      <c r="G399" s="14"/>
      <c r="H399" s="14"/>
      <c r="I399" s="14"/>
      <c r="J399" s="14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4"/>
      <c r="B400" s="30" t="s">
        <v>241</v>
      </c>
      <c r="C400" s="17">
        <v>0.01</v>
      </c>
      <c r="D400" s="17" t="s">
        <v>9</v>
      </c>
      <c r="E400" s="89">
        <v>564000.0</v>
      </c>
      <c r="F400" s="18">
        <f t="shared" si="37"/>
        <v>5640</v>
      </c>
      <c r="G400" s="14"/>
      <c r="H400" s="14"/>
      <c r="I400" s="14"/>
      <c r="J400" s="14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4"/>
      <c r="B401" s="30" t="s">
        <v>621</v>
      </c>
      <c r="C401" s="17">
        <v>0.01</v>
      </c>
      <c r="D401" s="17" t="s">
        <v>9</v>
      </c>
      <c r="E401" s="89">
        <v>220000.0</v>
      </c>
      <c r="F401" s="18">
        <f t="shared" si="37"/>
        <v>2200</v>
      </c>
      <c r="G401" s="14"/>
      <c r="H401" s="14"/>
      <c r="I401" s="14"/>
      <c r="J401" s="14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4"/>
      <c r="B402" s="30" t="s">
        <v>480</v>
      </c>
      <c r="C402" s="17">
        <v>0.01</v>
      </c>
      <c r="D402" s="17" t="s">
        <v>9</v>
      </c>
      <c r="E402" s="89">
        <v>550000.0</v>
      </c>
      <c r="F402" s="18">
        <f t="shared" si="37"/>
        <v>5500</v>
      </c>
      <c r="G402" s="14"/>
      <c r="H402" s="14"/>
      <c r="I402" s="14"/>
      <c r="J402" s="14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4"/>
      <c r="B403" s="30" t="s">
        <v>622</v>
      </c>
      <c r="C403" s="17">
        <v>0.15</v>
      </c>
      <c r="D403" s="17" t="s">
        <v>9</v>
      </c>
      <c r="E403" s="89">
        <v>160000.0</v>
      </c>
      <c r="F403" s="18">
        <f t="shared" si="37"/>
        <v>24000</v>
      </c>
      <c r="G403" s="14"/>
      <c r="H403" s="14"/>
      <c r="I403" s="14"/>
      <c r="J403" s="14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0"/>
      <c r="B404" s="94"/>
      <c r="C404" s="23"/>
      <c r="D404" s="23"/>
      <c r="E404" s="91"/>
      <c r="F404" s="24"/>
      <c r="G404" s="20"/>
      <c r="H404" s="20"/>
      <c r="I404" s="20"/>
      <c r="J404" s="20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6" t="s">
        <v>623</v>
      </c>
      <c r="B405" s="32" t="s">
        <v>623</v>
      </c>
      <c r="C405" s="17"/>
      <c r="D405" s="17"/>
      <c r="E405" s="89"/>
      <c r="F405" s="18"/>
      <c r="G405" s="26">
        <f>SUM(F407:F420)</f>
        <v>160450</v>
      </c>
      <c r="H405" s="27">
        <v>1.2</v>
      </c>
      <c r="I405" s="28">
        <f>G405/H405</f>
        <v>133708.3333</v>
      </c>
      <c r="J405" s="29" t="s">
        <v>9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4"/>
      <c r="B406" s="15"/>
      <c r="C406" s="16"/>
      <c r="D406" s="17"/>
      <c r="E406" s="89"/>
      <c r="F406" s="18"/>
      <c r="G406" s="14"/>
      <c r="H406" s="14"/>
      <c r="I406" s="14"/>
      <c r="J406" s="1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4"/>
      <c r="B407" s="30" t="s">
        <v>624</v>
      </c>
      <c r="C407" s="17">
        <v>2.0</v>
      </c>
      <c r="D407" s="17" t="s">
        <v>9</v>
      </c>
      <c r="E407" s="89">
        <v>50000.0</v>
      </c>
      <c r="F407" s="18">
        <f t="shared" ref="F407:F420" si="38">E407*C407</f>
        <v>100000</v>
      </c>
      <c r="G407" s="14"/>
      <c r="H407" s="14"/>
      <c r="I407" s="14"/>
      <c r="J407" s="14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4"/>
      <c r="B408" s="30" t="s">
        <v>177</v>
      </c>
      <c r="C408" s="17">
        <v>0.06</v>
      </c>
      <c r="D408" s="17" t="s">
        <v>9</v>
      </c>
      <c r="E408" s="89">
        <v>180000.0</v>
      </c>
      <c r="F408" s="18">
        <f t="shared" si="38"/>
        <v>10800</v>
      </c>
      <c r="G408" s="14"/>
      <c r="H408" s="14"/>
      <c r="I408" s="14"/>
      <c r="J408" s="14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4"/>
      <c r="B409" s="30" t="s">
        <v>625</v>
      </c>
      <c r="C409" s="17">
        <v>0.01</v>
      </c>
      <c r="D409" s="17" t="s">
        <v>9</v>
      </c>
      <c r="E409" s="89">
        <v>639000.0</v>
      </c>
      <c r="F409" s="18">
        <f t="shared" si="38"/>
        <v>6390</v>
      </c>
      <c r="G409" s="14"/>
      <c r="H409" s="14"/>
      <c r="I409" s="14"/>
      <c r="J409" s="14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4"/>
      <c r="B410" s="30" t="s">
        <v>203</v>
      </c>
      <c r="C410" s="17">
        <v>0.01</v>
      </c>
      <c r="D410" s="17" t="s">
        <v>9</v>
      </c>
      <c r="E410" s="89">
        <v>144000.0</v>
      </c>
      <c r="F410" s="18">
        <f t="shared" si="38"/>
        <v>1440</v>
      </c>
      <c r="G410" s="14"/>
      <c r="H410" s="14"/>
      <c r="I410" s="14"/>
      <c r="J410" s="14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4"/>
      <c r="B411" s="30" t="s">
        <v>626</v>
      </c>
      <c r="C411" s="17">
        <v>0.01</v>
      </c>
      <c r="D411" s="17" t="s">
        <v>9</v>
      </c>
      <c r="E411" s="89">
        <v>708000.0</v>
      </c>
      <c r="F411" s="18">
        <f t="shared" si="38"/>
        <v>7080</v>
      </c>
      <c r="G411" s="14"/>
      <c r="H411" s="14"/>
      <c r="I411" s="14"/>
      <c r="J411" s="14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4"/>
      <c r="B412" s="30" t="s">
        <v>627</v>
      </c>
      <c r="C412" s="17">
        <v>0.005</v>
      </c>
      <c r="D412" s="17" t="s">
        <v>9</v>
      </c>
      <c r="E412" s="89">
        <v>500000.0</v>
      </c>
      <c r="F412" s="18">
        <f t="shared" si="38"/>
        <v>2500</v>
      </c>
      <c r="G412" s="14"/>
      <c r="H412" s="14"/>
      <c r="I412" s="14"/>
      <c r="J412" s="14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4"/>
      <c r="B413" s="30" t="s">
        <v>260</v>
      </c>
      <c r="C413" s="17">
        <v>0.005</v>
      </c>
      <c r="D413" s="17" t="s">
        <v>9</v>
      </c>
      <c r="E413" s="89">
        <v>502000.0</v>
      </c>
      <c r="F413" s="18">
        <f t="shared" si="38"/>
        <v>2510</v>
      </c>
      <c r="G413" s="14"/>
      <c r="H413" s="14"/>
      <c r="I413" s="14"/>
      <c r="J413" s="14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4"/>
      <c r="B414" s="30" t="s">
        <v>259</v>
      </c>
      <c r="C414" s="17">
        <v>0.005</v>
      </c>
      <c r="D414" s="17" t="s">
        <v>9</v>
      </c>
      <c r="E414" s="89">
        <v>333000.0</v>
      </c>
      <c r="F414" s="18">
        <f t="shared" si="38"/>
        <v>1665</v>
      </c>
      <c r="G414" s="14"/>
      <c r="H414" s="14"/>
      <c r="I414" s="14"/>
      <c r="J414" s="14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4"/>
      <c r="B415" s="30" t="s">
        <v>13</v>
      </c>
      <c r="C415" s="17">
        <v>0.005</v>
      </c>
      <c r="D415" s="17" t="s">
        <v>9</v>
      </c>
      <c r="E415" s="89">
        <v>7000.0</v>
      </c>
      <c r="F415" s="18">
        <f t="shared" si="38"/>
        <v>35</v>
      </c>
      <c r="G415" s="14"/>
      <c r="H415" s="14"/>
      <c r="I415" s="14"/>
      <c r="J415" s="14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4"/>
      <c r="B416" s="30" t="s">
        <v>628</v>
      </c>
      <c r="C416" s="17">
        <v>0.005</v>
      </c>
      <c r="D416" s="17" t="s">
        <v>9</v>
      </c>
      <c r="E416" s="89">
        <v>120000.0</v>
      </c>
      <c r="F416" s="18">
        <f t="shared" si="38"/>
        <v>600</v>
      </c>
      <c r="G416" s="14"/>
      <c r="H416" s="14"/>
      <c r="I416" s="14"/>
      <c r="J416" s="14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4"/>
      <c r="B417" s="30" t="s">
        <v>629</v>
      </c>
      <c r="C417" s="17">
        <v>0.005</v>
      </c>
      <c r="D417" s="17" t="s">
        <v>9</v>
      </c>
      <c r="E417" s="89">
        <v>540000.0</v>
      </c>
      <c r="F417" s="18">
        <f t="shared" si="38"/>
        <v>2700</v>
      </c>
      <c r="G417" s="14"/>
      <c r="H417" s="14"/>
      <c r="I417" s="14"/>
      <c r="J417" s="14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4"/>
      <c r="B418" s="30" t="s">
        <v>630</v>
      </c>
      <c r="C418" s="17">
        <v>0.005</v>
      </c>
      <c r="D418" s="17" t="s">
        <v>9</v>
      </c>
      <c r="E418" s="89">
        <v>120000.0</v>
      </c>
      <c r="F418" s="18">
        <f t="shared" si="38"/>
        <v>600</v>
      </c>
      <c r="G418" s="14"/>
      <c r="H418" s="14"/>
      <c r="I418" s="14"/>
      <c r="J418" s="14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4"/>
      <c r="B419" s="30" t="s">
        <v>631</v>
      </c>
      <c r="C419" s="17">
        <v>0.35</v>
      </c>
      <c r="D419" s="17" t="s">
        <v>9</v>
      </c>
      <c r="E419" s="89">
        <v>35000.0</v>
      </c>
      <c r="F419" s="18">
        <f t="shared" si="38"/>
        <v>12250</v>
      </c>
      <c r="G419" s="14"/>
      <c r="H419" s="14"/>
      <c r="I419" s="14"/>
      <c r="J419" s="14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4"/>
      <c r="B420" s="30" t="s">
        <v>632</v>
      </c>
      <c r="C420" s="17">
        <v>0.12</v>
      </c>
      <c r="D420" s="17" t="s">
        <v>9</v>
      </c>
      <c r="E420" s="89">
        <v>99000.0</v>
      </c>
      <c r="F420" s="18">
        <f t="shared" si="38"/>
        <v>11880</v>
      </c>
      <c r="G420" s="14"/>
      <c r="H420" s="14"/>
      <c r="I420" s="14"/>
      <c r="J420" s="14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0"/>
      <c r="B421" s="94"/>
      <c r="C421" s="23"/>
      <c r="D421" s="23"/>
      <c r="E421" s="91"/>
      <c r="F421" s="24"/>
      <c r="G421" s="20"/>
      <c r="H421" s="20"/>
      <c r="I421" s="20"/>
      <c r="J421" s="20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6" t="s">
        <v>633</v>
      </c>
      <c r="B422" s="32" t="s">
        <v>633</v>
      </c>
      <c r="C422" s="17"/>
      <c r="D422" s="17"/>
      <c r="E422" s="89"/>
      <c r="F422" s="18"/>
      <c r="G422" s="26">
        <f>SUM(F424:F436)</f>
        <v>555610</v>
      </c>
      <c r="H422" s="27">
        <v>1.0</v>
      </c>
      <c r="I422" s="28">
        <f>G422/H422</f>
        <v>555610</v>
      </c>
      <c r="J422" s="29" t="s">
        <v>9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4"/>
      <c r="B423" s="15"/>
      <c r="C423" s="16"/>
      <c r="D423" s="17"/>
      <c r="E423" s="89"/>
      <c r="F423" s="18"/>
      <c r="G423" s="14"/>
      <c r="H423" s="14"/>
      <c r="I423" s="14"/>
      <c r="J423" s="1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4"/>
      <c r="B424" s="30" t="s">
        <v>634</v>
      </c>
      <c r="C424" s="17">
        <v>1.0</v>
      </c>
      <c r="D424" s="17" t="s">
        <v>9</v>
      </c>
      <c r="E424" s="89">
        <v>350000.0</v>
      </c>
      <c r="F424" s="18">
        <f t="shared" ref="F424:F436" si="39">E424*C424</f>
        <v>350000</v>
      </c>
      <c r="G424" s="14"/>
      <c r="H424" s="14"/>
      <c r="I424" s="14"/>
      <c r="J424" s="14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4"/>
      <c r="B425" s="30" t="s">
        <v>87</v>
      </c>
      <c r="C425" s="17">
        <v>0.02</v>
      </c>
      <c r="D425" s="17" t="s">
        <v>9</v>
      </c>
      <c r="E425" s="89">
        <v>50000.0</v>
      </c>
      <c r="F425" s="18">
        <f t="shared" si="39"/>
        <v>1000</v>
      </c>
      <c r="G425" s="14"/>
      <c r="H425" s="14"/>
      <c r="I425" s="14"/>
      <c r="J425" s="14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4"/>
      <c r="B426" s="30" t="s">
        <v>89</v>
      </c>
      <c r="C426" s="17">
        <v>0.05</v>
      </c>
      <c r="D426" s="17" t="s">
        <v>9</v>
      </c>
      <c r="E426" s="89">
        <v>40000.0</v>
      </c>
      <c r="F426" s="18">
        <f t="shared" si="39"/>
        <v>2000</v>
      </c>
      <c r="G426" s="14"/>
      <c r="H426" s="14"/>
      <c r="I426" s="14"/>
      <c r="J426" s="14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4"/>
      <c r="B427" s="30" t="s">
        <v>86</v>
      </c>
      <c r="C427" s="17">
        <v>0.1</v>
      </c>
      <c r="D427" s="17" t="s">
        <v>9</v>
      </c>
      <c r="E427" s="89">
        <v>50000.0</v>
      </c>
      <c r="F427" s="18">
        <f t="shared" si="39"/>
        <v>5000</v>
      </c>
      <c r="G427" s="14"/>
      <c r="H427" s="14"/>
      <c r="I427" s="14"/>
      <c r="J427" s="14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4"/>
      <c r="B428" s="30" t="s">
        <v>635</v>
      </c>
      <c r="C428" s="17">
        <v>0.05</v>
      </c>
      <c r="D428" s="17" t="s">
        <v>9</v>
      </c>
      <c r="E428" s="89">
        <v>90000.0</v>
      </c>
      <c r="F428" s="18">
        <f t="shared" si="39"/>
        <v>4500</v>
      </c>
      <c r="G428" s="14"/>
      <c r="H428" s="14"/>
      <c r="I428" s="14"/>
      <c r="J428" s="14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4"/>
      <c r="B429" s="30" t="s">
        <v>364</v>
      </c>
      <c r="C429" s="17">
        <v>0.05</v>
      </c>
      <c r="D429" s="17" t="s">
        <v>9</v>
      </c>
      <c r="E429" s="89">
        <v>60000.0</v>
      </c>
      <c r="F429" s="18">
        <f t="shared" si="39"/>
        <v>3000</v>
      </c>
      <c r="G429" s="14"/>
      <c r="H429" s="14"/>
      <c r="I429" s="14"/>
      <c r="J429" s="14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4"/>
      <c r="B430" s="30" t="s">
        <v>636</v>
      </c>
      <c r="C430" s="17">
        <v>0.1</v>
      </c>
      <c r="D430" s="17" t="s">
        <v>9</v>
      </c>
      <c r="E430" s="89">
        <v>50000.0</v>
      </c>
      <c r="F430" s="18">
        <f t="shared" si="39"/>
        <v>5000</v>
      </c>
      <c r="G430" s="14"/>
      <c r="H430" s="14"/>
      <c r="I430" s="14"/>
      <c r="J430" s="14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4"/>
      <c r="B431" s="30" t="s">
        <v>90</v>
      </c>
      <c r="C431" s="17">
        <v>0.005</v>
      </c>
      <c r="D431" s="17" t="s">
        <v>9</v>
      </c>
      <c r="E431" s="89">
        <v>200000.0</v>
      </c>
      <c r="F431" s="18">
        <f t="shared" si="39"/>
        <v>1000</v>
      </c>
      <c r="G431" s="14"/>
      <c r="H431" s="14"/>
      <c r="I431" s="14"/>
      <c r="J431" s="14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4"/>
      <c r="B432" s="30" t="s">
        <v>420</v>
      </c>
      <c r="C432" s="17">
        <v>0.005</v>
      </c>
      <c r="D432" s="17" t="s">
        <v>9</v>
      </c>
      <c r="E432" s="89">
        <v>200000.0</v>
      </c>
      <c r="F432" s="18">
        <f t="shared" si="39"/>
        <v>1000</v>
      </c>
      <c r="G432" s="14"/>
      <c r="H432" s="14"/>
      <c r="I432" s="14"/>
      <c r="J432" s="14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4"/>
      <c r="B433" s="30" t="s">
        <v>292</v>
      </c>
      <c r="C433" s="17">
        <v>0.005</v>
      </c>
      <c r="D433" s="17" t="s">
        <v>9</v>
      </c>
      <c r="E433" s="89">
        <v>130000.0</v>
      </c>
      <c r="F433" s="18">
        <f t="shared" si="39"/>
        <v>650</v>
      </c>
      <c r="G433" s="14"/>
      <c r="H433" s="14"/>
      <c r="I433" s="14"/>
      <c r="J433" s="14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4"/>
      <c r="B434" s="30" t="s">
        <v>206</v>
      </c>
      <c r="C434" s="17">
        <v>0.03</v>
      </c>
      <c r="D434" s="17" t="s">
        <v>9</v>
      </c>
      <c r="E434" s="89">
        <v>62000.0</v>
      </c>
      <c r="F434" s="18">
        <f t="shared" si="39"/>
        <v>1860</v>
      </c>
      <c r="G434" s="14"/>
      <c r="H434" s="14"/>
      <c r="I434" s="14"/>
      <c r="J434" s="14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4"/>
      <c r="B435" s="30" t="s">
        <v>221</v>
      </c>
      <c r="C435" s="17">
        <v>0.01</v>
      </c>
      <c r="D435" s="17" t="s">
        <v>9</v>
      </c>
      <c r="E435" s="89">
        <v>60000.0</v>
      </c>
      <c r="F435" s="18">
        <f t="shared" si="39"/>
        <v>600</v>
      </c>
      <c r="G435" s="14"/>
      <c r="H435" s="14"/>
      <c r="I435" s="14"/>
      <c r="J435" s="14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4"/>
      <c r="B436" s="30" t="s">
        <v>177</v>
      </c>
      <c r="C436" s="17">
        <v>1.0</v>
      </c>
      <c r="D436" s="17" t="s">
        <v>9</v>
      </c>
      <c r="E436" s="89">
        <v>180000.0</v>
      </c>
      <c r="F436" s="18">
        <f t="shared" si="39"/>
        <v>180000</v>
      </c>
      <c r="G436" s="14"/>
      <c r="H436" s="14"/>
      <c r="I436" s="14"/>
      <c r="J436" s="14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0"/>
      <c r="B437" s="94"/>
      <c r="C437" s="23"/>
      <c r="D437" s="23"/>
      <c r="E437" s="91"/>
      <c r="F437" s="24"/>
      <c r="G437" s="20"/>
      <c r="H437" s="20"/>
      <c r="I437" s="20"/>
      <c r="J437" s="20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6" t="s">
        <v>637</v>
      </c>
      <c r="B438" s="7" t="s">
        <v>637</v>
      </c>
      <c r="C438" s="8"/>
      <c r="D438" s="8"/>
      <c r="E438" s="86"/>
      <c r="F438" s="86"/>
      <c r="G438" s="87" t="str">
        <f>SUM(F440:F446)</f>
        <v>#REF!</v>
      </c>
      <c r="H438" s="11">
        <v>0.3</v>
      </c>
      <c r="I438" s="125" t="str">
        <f>G438/H438</f>
        <v>#REF!</v>
      </c>
      <c r="J438" s="13" t="s">
        <v>9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4"/>
      <c r="C439" s="17"/>
      <c r="D439" s="16"/>
      <c r="E439" s="89"/>
      <c r="F439" s="89"/>
      <c r="G439" s="14"/>
      <c r="H439" s="14"/>
      <c r="I439" s="14"/>
      <c r="J439" s="14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4"/>
      <c r="B440" s="90" t="s">
        <v>638</v>
      </c>
      <c r="C440" s="17">
        <v>12.0</v>
      </c>
      <c r="D440" s="16" t="s">
        <v>28</v>
      </c>
      <c r="E440" s="89">
        <v>40000.0</v>
      </c>
      <c r="F440" s="89"/>
      <c r="G440" s="14"/>
      <c r="H440" s="14"/>
      <c r="I440" s="14"/>
      <c r="J440" s="14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4"/>
      <c r="B441" s="90" t="s">
        <v>639</v>
      </c>
      <c r="C441" s="17">
        <v>0.5</v>
      </c>
      <c r="D441" s="16" t="s">
        <v>9</v>
      </c>
      <c r="E441" s="89">
        <v>250000.0</v>
      </c>
      <c r="F441" s="89">
        <f t="shared" ref="F441:F446" si="40">E441*C441</f>
        <v>125000</v>
      </c>
      <c r="G441" s="14"/>
      <c r="H441" s="14"/>
      <c r="I441" s="14"/>
      <c r="J441" s="14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4"/>
      <c r="B442" s="90" t="s">
        <v>110</v>
      </c>
      <c r="C442" s="45">
        <v>0.13</v>
      </c>
      <c r="D442" s="16" t="s">
        <v>9</v>
      </c>
      <c r="E442" s="89">
        <v>179000.0</v>
      </c>
      <c r="F442" s="89">
        <f t="shared" si="40"/>
        <v>23270</v>
      </c>
      <c r="G442" s="14"/>
      <c r="H442" s="14"/>
      <c r="I442" s="14"/>
      <c r="J442" s="14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4"/>
      <c r="B443" s="90" t="s">
        <v>127</v>
      </c>
      <c r="C443" s="17">
        <v>0.06</v>
      </c>
      <c r="D443" s="16" t="s">
        <v>9</v>
      </c>
      <c r="E443" s="89">
        <v>100000.0</v>
      </c>
      <c r="F443" s="89">
        <f t="shared" si="40"/>
        <v>6000</v>
      </c>
      <c r="G443" s="14"/>
      <c r="H443" s="14"/>
      <c r="I443" s="14"/>
      <c r="J443" s="14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4"/>
      <c r="B444" s="90" t="s">
        <v>640</v>
      </c>
      <c r="C444" s="17">
        <v>0.03</v>
      </c>
      <c r="D444" s="16" t="s">
        <v>9</v>
      </c>
      <c r="E444" s="89" t="str">
        <f>#REF!</f>
        <v>#REF!</v>
      </c>
      <c r="F444" s="89" t="str">
        <f t="shared" si="40"/>
        <v>#REF!</v>
      </c>
      <c r="G444" s="14"/>
      <c r="H444" s="14"/>
      <c r="I444" s="14"/>
      <c r="J444" s="14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4"/>
      <c r="B445" s="90" t="s">
        <v>641</v>
      </c>
      <c r="C445" s="17">
        <v>0.002</v>
      </c>
      <c r="D445" s="16" t="s">
        <v>9</v>
      </c>
      <c r="E445" s="89">
        <v>1500000.0</v>
      </c>
      <c r="F445" s="89">
        <f t="shared" si="40"/>
        <v>3000</v>
      </c>
      <c r="G445" s="14"/>
      <c r="H445" s="14"/>
      <c r="I445" s="14"/>
      <c r="J445" s="14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4"/>
      <c r="B446" s="90" t="s">
        <v>103</v>
      </c>
      <c r="C446" s="17">
        <v>0.002</v>
      </c>
      <c r="D446" s="16" t="s">
        <v>9</v>
      </c>
      <c r="E446" s="89">
        <v>220000.0</v>
      </c>
      <c r="F446" s="89">
        <f t="shared" si="40"/>
        <v>440</v>
      </c>
      <c r="G446" s="14"/>
      <c r="H446" s="14"/>
      <c r="I446" s="14"/>
      <c r="J446" s="14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0"/>
      <c r="B447" s="22"/>
      <c r="C447" s="23"/>
      <c r="D447" s="23"/>
      <c r="E447" s="91"/>
      <c r="F447" s="91"/>
      <c r="G447" s="20"/>
      <c r="H447" s="20"/>
      <c r="I447" s="20"/>
      <c r="J447" s="20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6" t="s">
        <v>642</v>
      </c>
      <c r="B448" s="7" t="s">
        <v>643</v>
      </c>
      <c r="C448" s="8"/>
      <c r="D448" s="8"/>
      <c r="E448" s="86"/>
      <c r="F448" s="86"/>
      <c r="G448" s="87">
        <f>SUM(F450:F468)</f>
        <v>108564</v>
      </c>
      <c r="H448" s="11">
        <v>0.4</v>
      </c>
      <c r="I448" s="125">
        <f>G448/H448</f>
        <v>271410</v>
      </c>
      <c r="J448" s="13" t="s">
        <v>9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4"/>
      <c r="C449" s="17"/>
      <c r="D449" s="16"/>
      <c r="E449" s="89"/>
      <c r="F449" s="89"/>
      <c r="G449" s="14"/>
      <c r="H449" s="14"/>
      <c r="I449" s="14"/>
      <c r="J449" s="14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4"/>
      <c r="B450" s="90" t="s">
        <v>203</v>
      </c>
      <c r="C450" s="17">
        <v>0.02</v>
      </c>
      <c r="D450" s="16" t="s">
        <v>9</v>
      </c>
      <c r="E450" s="89">
        <v>145000.0</v>
      </c>
      <c r="F450" s="89">
        <f t="shared" ref="F450:F468" si="41">E450*C450</f>
        <v>2900</v>
      </c>
      <c r="G450" s="14"/>
      <c r="H450" s="14"/>
      <c r="I450" s="14"/>
      <c r="J450" s="14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4"/>
      <c r="B451" s="90" t="s">
        <v>13</v>
      </c>
      <c r="C451" s="17">
        <v>0.01</v>
      </c>
      <c r="D451" s="16" t="s">
        <v>9</v>
      </c>
      <c r="E451" s="89">
        <v>7000.0</v>
      </c>
      <c r="F451" s="89">
        <f t="shared" si="41"/>
        <v>70</v>
      </c>
      <c r="G451" s="14"/>
      <c r="H451" s="14"/>
      <c r="I451" s="14"/>
      <c r="J451" s="14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4"/>
      <c r="B452" s="90" t="s">
        <v>247</v>
      </c>
      <c r="C452" s="17">
        <v>0.015</v>
      </c>
      <c r="D452" s="16" t="s">
        <v>9</v>
      </c>
      <c r="E452" s="89">
        <v>100000.0</v>
      </c>
      <c r="F452" s="89">
        <f t="shared" si="41"/>
        <v>1500</v>
      </c>
      <c r="G452" s="14"/>
      <c r="H452" s="14"/>
      <c r="I452" s="14"/>
      <c r="J452" s="14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4"/>
      <c r="B453" s="90" t="s">
        <v>263</v>
      </c>
      <c r="C453" s="17">
        <v>0.01</v>
      </c>
      <c r="D453" s="16" t="s">
        <v>9</v>
      </c>
      <c r="E453" s="89">
        <v>200000.0</v>
      </c>
      <c r="F453" s="89">
        <f t="shared" si="41"/>
        <v>2000</v>
      </c>
      <c r="G453" s="14"/>
      <c r="H453" s="14"/>
      <c r="I453" s="14"/>
      <c r="J453" s="14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4"/>
      <c r="B454" s="90" t="s">
        <v>627</v>
      </c>
      <c r="C454" s="17">
        <v>0.01</v>
      </c>
      <c r="D454" s="16" t="s">
        <v>9</v>
      </c>
      <c r="E454" s="89">
        <v>500000.0</v>
      </c>
      <c r="F454" s="89">
        <f t="shared" si="41"/>
        <v>5000</v>
      </c>
      <c r="G454" s="14"/>
      <c r="H454" s="14"/>
      <c r="I454" s="14"/>
      <c r="J454" s="14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4"/>
      <c r="B455" s="90" t="s">
        <v>621</v>
      </c>
      <c r="C455" s="17">
        <v>0.01</v>
      </c>
      <c r="D455" s="16" t="s">
        <v>9</v>
      </c>
      <c r="E455" s="89">
        <v>215000.0</v>
      </c>
      <c r="F455" s="89">
        <f t="shared" si="41"/>
        <v>2150</v>
      </c>
      <c r="G455" s="14"/>
      <c r="H455" s="14"/>
      <c r="I455" s="14"/>
      <c r="J455" s="14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4"/>
      <c r="B456" s="90" t="s">
        <v>644</v>
      </c>
      <c r="C456" s="17">
        <v>0.02</v>
      </c>
      <c r="D456" s="16" t="s">
        <v>9</v>
      </c>
      <c r="E456" s="89">
        <v>1046000.0</v>
      </c>
      <c r="F456" s="89">
        <f t="shared" si="41"/>
        <v>20920</v>
      </c>
      <c r="G456" s="14"/>
      <c r="H456" s="14"/>
      <c r="I456" s="14"/>
      <c r="J456" s="14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4"/>
      <c r="B457" s="90" t="s">
        <v>22</v>
      </c>
      <c r="C457" s="17">
        <v>0.005</v>
      </c>
      <c r="D457" s="16" t="s">
        <v>9</v>
      </c>
      <c r="E457" s="89">
        <v>22000.0</v>
      </c>
      <c r="F457" s="89">
        <f t="shared" si="41"/>
        <v>110</v>
      </c>
      <c r="G457" s="14"/>
      <c r="H457" s="14"/>
      <c r="I457" s="14"/>
      <c r="J457" s="14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4"/>
      <c r="B458" s="90" t="s">
        <v>415</v>
      </c>
      <c r="C458" s="17">
        <v>0.01</v>
      </c>
      <c r="D458" s="16" t="s">
        <v>9</v>
      </c>
      <c r="E458" s="89">
        <v>395000.0</v>
      </c>
      <c r="F458" s="89">
        <f t="shared" si="41"/>
        <v>3950</v>
      </c>
      <c r="G458" s="14"/>
      <c r="H458" s="14"/>
      <c r="I458" s="14"/>
      <c r="J458" s="14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4"/>
      <c r="B459" s="90" t="s">
        <v>245</v>
      </c>
      <c r="C459" s="17">
        <v>0.005</v>
      </c>
      <c r="D459" s="16" t="s">
        <v>9</v>
      </c>
      <c r="E459" s="89">
        <v>148000.0</v>
      </c>
      <c r="F459" s="89">
        <f t="shared" si="41"/>
        <v>740</v>
      </c>
      <c r="G459" s="14"/>
      <c r="H459" s="14"/>
      <c r="I459" s="14"/>
      <c r="J459" s="14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4"/>
      <c r="B460" s="90" t="s">
        <v>645</v>
      </c>
      <c r="C460" s="17">
        <v>0.0025</v>
      </c>
      <c r="D460" s="16" t="s">
        <v>9</v>
      </c>
      <c r="E460" s="89">
        <v>1078000.0</v>
      </c>
      <c r="F460" s="89">
        <f t="shared" si="41"/>
        <v>2695</v>
      </c>
      <c r="G460" s="14"/>
      <c r="H460" s="14"/>
      <c r="I460" s="14"/>
      <c r="J460" s="14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4"/>
      <c r="B461" s="90" t="s">
        <v>646</v>
      </c>
      <c r="C461" s="17">
        <v>0.0025</v>
      </c>
      <c r="D461" s="16" t="s">
        <v>9</v>
      </c>
      <c r="E461" s="89">
        <v>402000.0</v>
      </c>
      <c r="F461" s="89">
        <f t="shared" si="41"/>
        <v>1005</v>
      </c>
      <c r="G461" s="14"/>
      <c r="H461" s="14"/>
      <c r="I461" s="14"/>
      <c r="J461" s="14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4"/>
      <c r="B462" s="90" t="s">
        <v>103</v>
      </c>
      <c r="C462" s="17">
        <v>0.0025</v>
      </c>
      <c r="D462" s="16" t="s">
        <v>9</v>
      </c>
      <c r="E462" s="89">
        <v>264000.0</v>
      </c>
      <c r="F462" s="89">
        <f t="shared" si="41"/>
        <v>660</v>
      </c>
      <c r="G462" s="14"/>
      <c r="H462" s="14"/>
      <c r="I462" s="14"/>
      <c r="J462" s="14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4"/>
      <c r="B463" s="90" t="s">
        <v>241</v>
      </c>
      <c r="C463" s="45">
        <v>0.001</v>
      </c>
      <c r="D463" s="16" t="s">
        <v>9</v>
      </c>
      <c r="E463" s="89">
        <v>564000.0</v>
      </c>
      <c r="F463" s="89">
        <f t="shared" si="41"/>
        <v>564</v>
      </c>
      <c r="G463" s="14"/>
      <c r="H463" s="14"/>
      <c r="I463" s="14"/>
      <c r="J463" s="14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4"/>
      <c r="B464" s="90" t="s">
        <v>647</v>
      </c>
      <c r="C464" s="17">
        <v>0.1</v>
      </c>
      <c r="D464" s="16" t="s">
        <v>9</v>
      </c>
      <c r="E464" s="89">
        <v>60000.0</v>
      </c>
      <c r="F464" s="89">
        <f t="shared" si="41"/>
        <v>6000</v>
      </c>
      <c r="G464" s="14"/>
      <c r="H464" s="14"/>
      <c r="I464" s="14"/>
      <c r="J464" s="14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4"/>
      <c r="B465" s="90" t="s">
        <v>106</v>
      </c>
      <c r="C465" s="17">
        <v>0.9</v>
      </c>
      <c r="D465" s="16" t="s">
        <v>9</v>
      </c>
      <c r="E465" s="89">
        <v>50000.0</v>
      </c>
      <c r="F465" s="89">
        <f t="shared" si="41"/>
        <v>45000</v>
      </c>
      <c r="G465" s="14"/>
      <c r="H465" s="14"/>
      <c r="I465" s="14"/>
      <c r="J465" s="14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4"/>
      <c r="B466" s="90" t="s">
        <v>87</v>
      </c>
      <c r="C466" s="17">
        <v>0.12</v>
      </c>
      <c r="D466" s="16" t="s">
        <v>9</v>
      </c>
      <c r="E466" s="89">
        <v>60000.0</v>
      </c>
      <c r="F466" s="89">
        <f t="shared" si="41"/>
        <v>7200</v>
      </c>
      <c r="G466" s="14"/>
      <c r="H466" s="14"/>
      <c r="I466" s="14"/>
      <c r="J466" s="14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4"/>
      <c r="B467" s="90" t="s">
        <v>162</v>
      </c>
      <c r="C467" s="17">
        <v>0.08</v>
      </c>
      <c r="D467" s="16" t="s">
        <v>9</v>
      </c>
      <c r="E467" s="89">
        <v>70000.0</v>
      </c>
      <c r="F467" s="89">
        <f t="shared" si="41"/>
        <v>5600</v>
      </c>
      <c r="G467" s="14"/>
      <c r="H467" s="14"/>
      <c r="I467" s="14"/>
      <c r="J467" s="14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4"/>
      <c r="B468" s="90" t="s">
        <v>648</v>
      </c>
      <c r="C468" s="17">
        <v>0.01</v>
      </c>
      <c r="D468" s="16" t="s">
        <v>9</v>
      </c>
      <c r="E468" s="89">
        <v>50000.0</v>
      </c>
      <c r="F468" s="89">
        <f t="shared" si="41"/>
        <v>500</v>
      </c>
      <c r="G468" s="14"/>
      <c r="H468" s="14"/>
      <c r="I468" s="14"/>
      <c r="J468" s="14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0"/>
      <c r="B469" s="22"/>
      <c r="C469" s="23"/>
      <c r="D469" s="23"/>
      <c r="E469" s="91"/>
      <c r="F469" s="91"/>
      <c r="G469" s="20"/>
      <c r="H469" s="20"/>
      <c r="I469" s="20"/>
      <c r="J469" s="20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6" t="s">
        <v>649</v>
      </c>
      <c r="B470" s="32" t="s">
        <v>650</v>
      </c>
      <c r="C470" s="17"/>
      <c r="D470" s="17"/>
      <c r="E470" s="89"/>
      <c r="F470" s="18"/>
      <c r="G470" s="26">
        <f>SUM(F472:F475)</f>
        <v>202710</v>
      </c>
      <c r="H470" s="27">
        <v>0.9</v>
      </c>
      <c r="I470" s="28">
        <f>G470/H470</f>
        <v>225233.3333</v>
      </c>
      <c r="J470" s="29" t="s">
        <v>9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4"/>
      <c r="B471" s="15"/>
      <c r="C471" s="16"/>
      <c r="D471" s="17"/>
      <c r="E471" s="89"/>
      <c r="F471" s="18"/>
      <c r="G471" s="14"/>
      <c r="H471" s="14"/>
      <c r="I471" s="14"/>
      <c r="J471" s="1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4"/>
      <c r="B472" s="19" t="s">
        <v>87</v>
      </c>
      <c r="C472" s="16">
        <v>0.01</v>
      </c>
      <c r="D472" s="17" t="s">
        <v>9</v>
      </c>
      <c r="E472" s="89">
        <v>50000.0</v>
      </c>
      <c r="F472" s="18">
        <f t="shared" ref="F472:F475" si="42">E472*C472</f>
        <v>500</v>
      </c>
      <c r="G472" s="14"/>
      <c r="H472" s="14"/>
      <c r="I472" s="14"/>
      <c r="J472" s="14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4"/>
      <c r="B473" s="19" t="s">
        <v>13</v>
      </c>
      <c r="C473" s="16">
        <v>0.03</v>
      </c>
      <c r="D473" s="17" t="s">
        <v>9</v>
      </c>
      <c r="E473" s="89">
        <v>7000.0</v>
      </c>
      <c r="F473" s="18">
        <f t="shared" si="42"/>
        <v>210</v>
      </c>
      <c r="G473" s="14"/>
      <c r="H473" s="14"/>
      <c r="I473" s="14"/>
      <c r="J473" s="14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4"/>
      <c r="B474" s="19" t="s">
        <v>52</v>
      </c>
      <c r="C474" s="16">
        <v>1.4</v>
      </c>
      <c r="D474" s="17" t="s">
        <v>9</v>
      </c>
      <c r="E474" s="89">
        <v>130000.0</v>
      </c>
      <c r="F474" s="18">
        <f t="shared" si="42"/>
        <v>182000</v>
      </c>
      <c r="G474" s="14"/>
      <c r="H474" s="14"/>
      <c r="I474" s="14"/>
      <c r="J474" s="14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4"/>
      <c r="B475" s="19" t="s">
        <v>127</v>
      </c>
      <c r="C475" s="16">
        <v>0.2</v>
      </c>
      <c r="D475" s="17" t="s">
        <v>9</v>
      </c>
      <c r="E475" s="89">
        <v>100000.0</v>
      </c>
      <c r="F475" s="18">
        <f t="shared" si="42"/>
        <v>20000</v>
      </c>
      <c r="G475" s="14"/>
      <c r="H475" s="14"/>
      <c r="I475" s="14"/>
      <c r="J475" s="14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0"/>
      <c r="B476" s="21"/>
      <c r="C476" s="22"/>
      <c r="D476" s="23"/>
      <c r="E476" s="91"/>
      <c r="F476" s="24"/>
      <c r="G476" s="20"/>
      <c r="H476" s="20"/>
      <c r="I476" s="20"/>
      <c r="J476" s="20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6" t="s">
        <v>651</v>
      </c>
      <c r="B477" s="25" t="s">
        <v>24</v>
      </c>
      <c r="C477" s="16"/>
      <c r="D477" s="17"/>
      <c r="E477" s="89"/>
      <c r="F477" s="18"/>
      <c r="G477" s="26">
        <f>SUM(F479:F485)</f>
        <v>66040.85714</v>
      </c>
      <c r="H477" s="27">
        <v>0.7</v>
      </c>
      <c r="I477" s="28">
        <f>G477/H477</f>
        <v>94344.08163</v>
      </c>
      <c r="J477" s="29" t="s">
        <v>9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4"/>
      <c r="B478" s="15"/>
      <c r="C478" s="16"/>
      <c r="D478" s="17"/>
      <c r="E478" s="89"/>
      <c r="F478" s="18"/>
      <c r="G478" s="14"/>
      <c r="H478" s="14"/>
      <c r="I478" s="14"/>
      <c r="J478" s="14"/>
      <c r="K478" s="2"/>
      <c r="L478" s="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4"/>
      <c r="B479" s="15" t="s">
        <v>652</v>
      </c>
      <c r="C479" s="16">
        <v>0.05</v>
      </c>
      <c r="D479" s="17" t="s">
        <v>9</v>
      </c>
      <c r="E479" s="89">
        <v>770000.0</v>
      </c>
      <c r="F479" s="18">
        <f t="shared" ref="F479:F485" si="43">E479*C479</f>
        <v>38500</v>
      </c>
      <c r="G479" s="14"/>
      <c r="H479" s="14"/>
      <c r="I479" s="14"/>
      <c r="J479" s="14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4"/>
      <c r="B480" s="15" t="s">
        <v>653</v>
      </c>
      <c r="C480" s="16">
        <v>0.1</v>
      </c>
      <c r="D480" s="17" t="s">
        <v>9</v>
      </c>
      <c r="E480" s="89">
        <f>DRESSING!I257</f>
        <v>225108.5714</v>
      </c>
      <c r="F480" s="18">
        <f t="shared" si="43"/>
        <v>22510.85714</v>
      </c>
      <c r="G480" s="14"/>
      <c r="H480" s="14"/>
      <c r="I480" s="14"/>
      <c r="J480" s="14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4"/>
      <c r="B481" s="15" t="s">
        <v>654</v>
      </c>
      <c r="C481" s="16">
        <v>0.02</v>
      </c>
      <c r="D481" s="17" t="s">
        <v>9</v>
      </c>
      <c r="E481" s="89">
        <v>100000.0</v>
      </c>
      <c r="F481" s="18">
        <f t="shared" si="43"/>
        <v>2000</v>
      </c>
      <c r="G481" s="14"/>
      <c r="H481" s="14"/>
      <c r="I481" s="14"/>
      <c r="J481" s="14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4"/>
      <c r="B482" s="15" t="s">
        <v>162</v>
      </c>
      <c r="C482" s="16">
        <v>0.01</v>
      </c>
      <c r="D482" s="17" t="s">
        <v>9</v>
      </c>
      <c r="E482" s="89">
        <v>70000.0</v>
      </c>
      <c r="F482" s="18">
        <f t="shared" si="43"/>
        <v>700</v>
      </c>
      <c r="G482" s="14"/>
      <c r="H482" s="14"/>
      <c r="I482" s="14"/>
      <c r="J482" s="14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4"/>
      <c r="B483" s="15" t="s">
        <v>158</v>
      </c>
      <c r="C483" s="16">
        <v>0.01</v>
      </c>
      <c r="D483" s="17" t="s">
        <v>9</v>
      </c>
      <c r="E483" s="89">
        <v>53000.0</v>
      </c>
      <c r="F483" s="18">
        <f t="shared" si="43"/>
        <v>530</v>
      </c>
      <c r="G483" s="14"/>
      <c r="H483" s="14"/>
      <c r="I483" s="14"/>
      <c r="J483" s="14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4"/>
      <c r="B484" s="15" t="s">
        <v>118</v>
      </c>
      <c r="C484" s="16">
        <v>0.01</v>
      </c>
      <c r="D484" s="17" t="s">
        <v>9</v>
      </c>
      <c r="E484" s="89">
        <v>50000.0</v>
      </c>
      <c r="F484" s="18">
        <f t="shared" si="43"/>
        <v>500</v>
      </c>
      <c r="G484" s="14"/>
      <c r="H484" s="14"/>
      <c r="I484" s="14"/>
      <c r="J484" s="14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4"/>
      <c r="B485" s="15" t="s">
        <v>113</v>
      </c>
      <c r="C485" s="16">
        <v>0.02</v>
      </c>
      <c r="D485" s="17" t="s">
        <v>9</v>
      </c>
      <c r="E485" s="89">
        <v>65000.0</v>
      </c>
      <c r="F485" s="18">
        <f t="shared" si="43"/>
        <v>1300</v>
      </c>
      <c r="G485" s="14"/>
      <c r="H485" s="14"/>
      <c r="I485" s="14"/>
      <c r="J485" s="14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0"/>
      <c r="B486" s="21"/>
      <c r="C486" s="23"/>
      <c r="D486" s="23"/>
      <c r="E486" s="91"/>
      <c r="F486" s="24"/>
      <c r="G486" s="20"/>
      <c r="H486" s="20"/>
      <c r="I486" s="20"/>
      <c r="J486" s="20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6" t="s">
        <v>655</v>
      </c>
      <c r="B487" s="25" t="s">
        <v>24</v>
      </c>
      <c r="C487" s="16"/>
      <c r="D487" s="17"/>
      <c r="E487" s="89"/>
      <c r="F487" s="18"/>
      <c r="G487" s="26">
        <f>SUM(F489:F495)</f>
        <v>527540.8571</v>
      </c>
      <c r="H487" s="27">
        <v>0.7</v>
      </c>
      <c r="I487" s="28">
        <f>G487/H487</f>
        <v>753629.7959</v>
      </c>
      <c r="J487" s="29" t="s">
        <v>9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4"/>
      <c r="B488" s="15"/>
      <c r="C488" s="16"/>
      <c r="D488" s="17"/>
      <c r="E488" s="89"/>
      <c r="F488" s="18"/>
      <c r="G488" s="14"/>
      <c r="H488" s="14"/>
      <c r="I488" s="14"/>
      <c r="J488" s="14"/>
      <c r="K488" s="2"/>
      <c r="L488" s="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4"/>
      <c r="B489" s="15" t="s">
        <v>656</v>
      </c>
      <c r="C489" s="16">
        <v>0.5</v>
      </c>
      <c r="D489" s="17" t="s">
        <v>9</v>
      </c>
      <c r="E489" s="89">
        <v>1000000.0</v>
      </c>
      <c r="F489" s="18">
        <f t="shared" ref="F489:F495" si="44">E489*C489</f>
        <v>500000</v>
      </c>
      <c r="G489" s="14"/>
      <c r="H489" s="14"/>
      <c r="I489" s="14"/>
      <c r="J489" s="14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4"/>
      <c r="B490" s="15" t="s">
        <v>653</v>
      </c>
      <c r="C490" s="16">
        <v>0.1</v>
      </c>
      <c r="D490" s="17" t="s">
        <v>9</v>
      </c>
      <c r="E490" s="89">
        <f>E480</f>
        <v>225108.5714</v>
      </c>
      <c r="F490" s="18">
        <f t="shared" si="44"/>
        <v>22510.85714</v>
      </c>
      <c r="G490" s="14"/>
      <c r="H490" s="14"/>
      <c r="I490" s="14"/>
      <c r="J490" s="14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4"/>
      <c r="B491" s="15" t="s">
        <v>654</v>
      </c>
      <c r="C491" s="16">
        <v>0.02</v>
      </c>
      <c r="D491" s="17" t="s">
        <v>9</v>
      </c>
      <c r="E491" s="89">
        <v>100000.0</v>
      </c>
      <c r="F491" s="18">
        <f t="shared" si="44"/>
        <v>2000</v>
      </c>
      <c r="G491" s="14"/>
      <c r="H491" s="14"/>
      <c r="I491" s="14"/>
      <c r="J491" s="14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4"/>
      <c r="B492" s="15" t="s">
        <v>162</v>
      </c>
      <c r="C492" s="16">
        <v>0.01</v>
      </c>
      <c r="D492" s="17" t="s">
        <v>9</v>
      </c>
      <c r="E492" s="89">
        <v>70000.0</v>
      </c>
      <c r="F492" s="18">
        <f t="shared" si="44"/>
        <v>700</v>
      </c>
      <c r="G492" s="14"/>
      <c r="H492" s="14"/>
      <c r="I492" s="14"/>
      <c r="J492" s="14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4"/>
      <c r="B493" s="15" t="s">
        <v>158</v>
      </c>
      <c r="C493" s="16">
        <v>0.01</v>
      </c>
      <c r="D493" s="17" t="s">
        <v>9</v>
      </c>
      <c r="E493" s="89">
        <v>53000.0</v>
      </c>
      <c r="F493" s="18">
        <f t="shared" si="44"/>
        <v>530</v>
      </c>
      <c r="G493" s="14"/>
      <c r="H493" s="14"/>
      <c r="I493" s="14"/>
      <c r="J493" s="14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4"/>
      <c r="B494" s="15" t="s">
        <v>118</v>
      </c>
      <c r="C494" s="16">
        <v>0.01</v>
      </c>
      <c r="D494" s="17" t="s">
        <v>9</v>
      </c>
      <c r="E494" s="89">
        <v>50000.0</v>
      </c>
      <c r="F494" s="18">
        <f t="shared" si="44"/>
        <v>500</v>
      </c>
      <c r="G494" s="14"/>
      <c r="H494" s="14"/>
      <c r="I494" s="14"/>
      <c r="J494" s="14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4"/>
      <c r="B495" s="15" t="s">
        <v>113</v>
      </c>
      <c r="C495" s="16">
        <v>0.02</v>
      </c>
      <c r="D495" s="17" t="s">
        <v>9</v>
      </c>
      <c r="E495" s="89">
        <v>65000.0</v>
      </c>
      <c r="F495" s="18">
        <f t="shared" si="44"/>
        <v>1300</v>
      </c>
      <c r="G495" s="14"/>
      <c r="H495" s="14"/>
      <c r="I495" s="14"/>
      <c r="J495" s="14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0"/>
      <c r="B496" s="21"/>
      <c r="C496" s="23"/>
      <c r="D496" s="23"/>
      <c r="E496" s="91"/>
      <c r="F496" s="24"/>
      <c r="G496" s="20"/>
      <c r="H496" s="20"/>
      <c r="I496" s="20"/>
      <c r="J496" s="20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00" t="s">
        <v>657</v>
      </c>
      <c r="B497" s="32" t="s">
        <v>657</v>
      </c>
      <c r="C497" s="16"/>
      <c r="D497" s="17"/>
      <c r="E497" s="89"/>
      <c r="F497" s="18"/>
      <c r="G497" s="26">
        <f>SUM(F499:F504)</f>
        <v>65505</v>
      </c>
      <c r="H497" s="27">
        <v>0.9</v>
      </c>
      <c r="I497" s="28">
        <f>G497/H497</f>
        <v>72783.33333</v>
      </c>
      <c r="J497" s="29" t="s">
        <v>9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4"/>
      <c r="B498" s="15"/>
      <c r="C498" s="16"/>
      <c r="D498" s="17"/>
      <c r="E498" s="89"/>
      <c r="F498" s="18"/>
      <c r="G498" s="14"/>
      <c r="H498" s="14"/>
      <c r="I498" s="14"/>
      <c r="J498" s="1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4"/>
      <c r="B499" s="15" t="s">
        <v>122</v>
      </c>
      <c r="C499" s="16">
        <v>0.17</v>
      </c>
      <c r="D499" s="17" t="s">
        <v>9</v>
      </c>
      <c r="E499" s="89">
        <v>55000.0</v>
      </c>
      <c r="F499" s="18">
        <f t="shared" ref="F499:F504" si="45">E499*C499</f>
        <v>9350</v>
      </c>
      <c r="G499" s="14"/>
      <c r="H499" s="14"/>
      <c r="I499" s="14"/>
      <c r="J499" s="14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4"/>
      <c r="B500" s="15" t="s">
        <v>470</v>
      </c>
      <c r="C500" s="16">
        <v>0.01</v>
      </c>
      <c r="D500" s="17" t="s">
        <v>9</v>
      </c>
      <c r="E500" s="89">
        <v>7000.0</v>
      </c>
      <c r="F500" s="18">
        <f t="shared" si="45"/>
        <v>70</v>
      </c>
      <c r="G500" s="14"/>
      <c r="H500" s="14"/>
      <c r="I500" s="14"/>
      <c r="J500" s="14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4"/>
      <c r="B501" s="15" t="s">
        <v>253</v>
      </c>
      <c r="C501" s="16">
        <v>0.6</v>
      </c>
      <c r="D501" s="17" t="s">
        <v>9</v>
      </c>
      <c r="E501" s="89">
        <v>38000.0</v>
      </c>
      <c r="F501" s="18">
        <f t="shared" si="45"/>
        <v>22800</v>
      </c>
      <c r="G501" s="14"/>
      <c r="H501" s="14"/>
      <c r="I501" s="14"/>
      <c r="J501" s="14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4"/>
      <c r="B502" s="15" t="s">
        <v>11</v>
      </c>
      <c r="C502" s="16">
        <v>0.15</v>
      </c>
      <c r="D502" s="17" t="s">
        <v>9</v>
      </c>
      <c r="E502" s="89">
        <v>3000.0</v>
      </c>
      <c r="F502" s="18">
        <f t="shared" si="45"/>
        <v>450</v>
      </c>
      <c r="G502" s="14"/>
      <c r="H502" s="14"/>
      <c r="I502" s="14"/>
      <c r="J502" s="14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4"/>
      <c r="B503" s="15" t="s">
        <v>641</v>
      </c>
      <c r="C503" s="16">
        <v>0.005</v>
      </c>
      <c r="D503" s="17" t="s">
        <v>9</v>
      </c>
      <c r="E503" s="89">
        <v>1767000.0</v>
      </c>
      <c r="F503" s="18">
        <f t="shared" si="45"/>
        <v>8835</v>
      </c>
      <c r="G503" s="14"/>
      <c r="H503" s="14"/>
      <c r="I503" s="14"/>
      <c r="J503" s="14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4"/>
      <c r="B504" s="15" t="s">
        <v>127</v>
      </c>
      <c r="C504" s="16">
        <v>0.24</v>
      </c>
      <c r="D504" s="17" t="s">
        <v>9</v>
      </c>
      <c r="E504" s="89">
        <v>100000.0</v>
      </c>
      <c r="F504" s="18">
        <f t="shared" si="45"/>
        <v>24000</v>
      </c>
      <c r="G504" s="14"/>
      <c r="H504" s="14"/>
      <c r="I504" s="14"/>
      <c r="J504" s="14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0"/>
      <c r="B505" s="21"/>
      <c r="C505" s="23"/>
      <c r="D505" s="23"/>
      <c r="E505" s="91"/>
      <c r="F505" s="24"/>
      <c r="G505" s="20"/>
      <c r="H505" s="20"/>
      <c r="I505" s="20"/>
      <c r="J505" s="20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6" t="s">
        <v>658</v>
      </c>
      <c r="B506" s="7" t="s">
        <v>659</v>
      </c>
      <c r="C506" s="8"/>
      <c r="D506" s="8"/>
      <c r="E506" s="86"/>
      <c r="F506" s="86"/>
      <c r="G506" s="87">
        <f>SUM(F508:F521)</f>
        <v>69815</v>
      </c>
      <c r="H506" s="11">
        <v>0.2</v>
      </c>
      <c r="I506" s="125">
        <f>G506/H506</f>
        <v>349075</v>
      </c>
      <c r="J506" s="13" t="s">
        <v>9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4"/>
      <c r="C507" s="17"/>
      <c r="D507" s="16"/>
      <c r="E507" s="89"/>
      <c r="F507" s="89"/>
      <c r="G507" s="14"/>
      <c r="H507" s="14"/>
      <c r="I507" s="14"/>
      <c r="J507" s="14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4"/>
      <c r="B508" s="90" t="s">
        <v>260</v>
      </c>
      <c r="C508" s="17">
        <v>0.03</v>
      </c>
      <c r="D508" s="16" t="s">
        <v>9</v>
      </c>
      <c r="E508" s="89">
        <v>502000.0</v>
      </c>
      <c r="F508" s="89">
        <f t="shared" ref="F508:F521" si="46">E508*C508</f>
        <v>15060</v>
      </c>
      <c r="G508" s="14"/>
      <c r="H508" s="14"/>
      <c r="I508" s="14"/>
      <c r="J508" s="14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4"/>
      <c r="B509" s="90" t="s">
        <v>259</v>
      </c>
      <c r="C509" s="17">
        <v>0.03</v>
      </c>
      <c r="D509" s="16" t="s">
        <v>9</v>
      </c>
      <c r="E509" s="89">
        <v>450000.0</v>
      </c>
      <c r="F509" s="89">
        <f t="shared" si="46"/>
        <v>13500</v>
      </c>
      <c r="G509" s="14"/>
      <c r="H509" s="14"/>
      <c r="I509" s="14"/>
      <c r="J509" s="14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4"/>
      <c r="B510" s="90" t="s">
        <v>152</v>
      </c>
      <c r="C510" s="17">
        <v>0.06</v>
      </c>
      <c r="D510" s="16" t="s">
        <v>9</v>
      </c>
      <c r="E510" s="89">
        <v>90000.0</v>
      </c>
      <c r="F510" s="89">
        <f t="shared" si="46"/>
        <v>5400</v>
      </c>
      <c r="G510" s="14"/>
      <c r="H510" s="14"/>
      <c r="I510" s="14"/>
      <c r="J510" s="14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4"/>
      <c r="B511" s="90" t="s">
        <v>546</v>
      </c>
      <c r="C511" s="17">
        <v>0.01</v>
      </c>
      <c r="D511" s="16" t="s">
        <v>9</v>
      </c>
      <c r="E511" s="89">
        <v>144000.0</v>
      </c>
      <c r="F511" s="89">
        <f t="shared" si="46"/>
        <v>1440</v>
      </c>
      <c r="G511" s="14"/>
      <c r="H511" s="14"/>
      <c r="I511" s="14"/>
      <c r="J511" s="14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4"/>
      <c r="B512" s="90" t="s">
        <v>13</v>
      </c>
      <c r="C512" s="17">
        <v>0.01</v>
      </c>
      <c r="D512" s="16" t="s">
        <v>9</v>
      </c>
      <c r="E512" s="89">
        <v>7000.0</v>
      </c>
      <c r="F512" s="89">
        <f t="shared" si="46"/>
        <v>70</v>
      </c>
      <c r="G512" s="14"/>
      <c r="H512" s="14"/>
      <c r="I512" s="14"/>
      <c r="J512" s="14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4"/>
      <c r="B513" s="90" t="s">
        <v>103</v>
      </c>
      <c r="C513" s="17">
        <v>0.01</v>
      </c>
      <c r="D513" s="16" t="s">
        <v>9</v>
      </c>
      <c r="E513" s="89">
        <v>400000.0</v>
      </c>
      <c r="F513" s="89">
        <f t="shared" si="46"/>
        <v>4000</v>
      </c>
      <c r="G513" s="14"/>
      <c r="H513" s="14"/>
      <c r="I513" s="14"/>
      <c r="J513" s="14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4"/>
      <c r="B514" s="90" t="s">
        <v>612</v>
      </c>
      <c r="C514" s="17">
        <v>0.01</v>
      </c>
      <c r="D514" s="16" t="s">
        <v>9</v>
      </c>
      <c r="E514" s="89">
        <v>533000.0</v>
      </c>
      <c r="F514" s="89">
        <f t="shared" si="46"/>
        <v>5330</v>
      </c>
      <c r="G514" s="14"/>
      <c r="H514" s="14"/>
      <c r="I514" s="14"/>
      <c r="J514" s="14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4"/>
      <c r="B515" s="90" t="s">
        <v>660</v>
      </c>
      <c r="C515" s="17">
        <v>0.01</v>
      </c>
      <c r="D515" s="16" t="s">
        <v>9</v>
      </c>
      <c r="E515" s="89">
        <v>200000.0</v>
      </c>
      <c r="F515" s="89">
        <f t="shared" si="46"/>
        <v>2000</v>
      </c>
      <c r="G515" s="14"/>
      <c r="H515" s="14"/>
      <c r="I515" s="14"/>
      <c r="J515" s="14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4"/>
      <c r="B516" s="90" t="s">
        <v>114</v>
      </c>
      <c r="C516" s="17">
        <v>0.02</v>
      </c>
      <c r="D516" s="16" t="s">
        <v>9</v>
      </c>
      <c r="E516" s="89">
        <v>752000.0</v>
      </c>
      <c r="F516" s="89">
        <f t="shared" si="46"/>
        <v>15040</v>
      </c>
      <c r="G516" s="14"/>
      <c r="H516" s="14"/>
      <c r="I516" s="14"/>
      <c r="J516" s="14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4"/>
      <c r="B517" s="90" t="s">
        <v>661</v>
      </c>
      <c r="C517" s="17">
        <v>0.005</v>
      </c>
      <c r="D517" s="16" t="s">
        <v>9</v>
      </c>
      <c r="E517" s="89">
        <v>300000.0</v>
      </c>
      <c r="F517" s="89">
        <f t="shared" si="46"/>
        <v>1500</v>
      </c>
      <c r="G517" s="14"/>
      <c r="H517" s="14"/>
      <c r="I517" s="14"/>
      <c r="J517" s="14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4"/>
      <c r="B518" s="90" t="s">
        <v>662</v>
      </c>
      <c r="C518" s="17">
        <v>0.005</v>
      </c>
      <c r="D518" s="16" t="s">
        <v>9</v>
      </c>
      <c r="E518" s="89">
        <v>344000.0</v>
      </c>
      <c r="F518" s="89">
        <f t="shared" si="46"/>
        <v>1720</v>
      </c>
      <c r="G518" s="14"/>
      <c r="H518" s="14"/>
      <c r="I518" s="14"/>
      <c r="J518" s="14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4"/>
      <c r="B519" s="90" t="s">
        <v>663</v>
      </c>
      <c r="C519" s="17">
        <v>0.005</v>
      </c>
      <c r="D519" s="16" t="s">
        <v>9</v>
      </c>
      <c r="E519" s="89">
        <v>300000.0</v>
      </c>
      <c r="F519" s="89">
        <f t="shared" si="46"/>
        <v>1500</v>
      </c>
      <c r="G519" s="14"/>
      <c r="H519" s="14"/>
      <c r="I519" s="14"/>
      <c r="J519" s="14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4"/>
      <c r="B520" s="90" t="s">
        <v>53</v>
      </c>
      <c r="C520" s="17">
        <v>0.02</v>
      </c>
      <c r="D520" s="16" t="s">
        <v>9</v>
      </c>
      <c r="E520" s="89">
        <v>150000.0</v>
      </c>
      <c r="F520" s="89">
        <f t="shared" si="46"/>
        <v>3000</v>
      </c>
      <c r="G520" s="14"/>
      <c r="H520" s="14"/>
      <c r="I520" s="14"/>
      <c r="J520" s="14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4"/>
      <c r="B521" s="90" t="s">
        <v>664</v>
      </c>
      <c r="C521" s="17">
        <v>0.0025</v>
      </c>
      <c r="D521" s="16" t="s">
        <v>9</v>
      </c>
      <c r="E521" s="89">
        <v>102000.0</v>
      </c>
      <c r="F521" s="89">
        <f t="shared" si="46"/>
        <v>255</v>
      </c>
      <c r="G521" s="14"/>
      <c r="H521" s="14"/>
      <c r="I521" s="14"/>
      <c r="J521" s="14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0"/>
      <c r="B522" s="22"/>
      <c r="C522" s="23"/>
      <c r="D522" s="23"/>
      <c r="E522" s="91"/>
      <c r="F522" s="91"/>
      <c r="G522" s="20"/>
      <c r="H522" s="20"/>
      <c r="I522" s="20"/>
      <c r="J522" s="20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6" t="s">
        <v>665</v>
      </c>
      <c r="B523" s="25" t="s">
        <v>24</v>
      </c>
      <c r="C523" s="16"/>
      <c r="D523" s="17"/>
      <c r="E523" s="89"/>
      <c r="F523" s="18"/>
      <c r="G523" s="26">
        <f>SUM(F525:F535)</f>
        <v>131287.6675</v>
      </c>
      <c r="H523" s="27">
        <v>1.2</v>
      </c>
      <c r="I523" s="33">
        <f>G523/H523</f>
        <v>109406.3896</v>
      </c>
      <c r="J523" s="29" t="s">
        <v>9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4"/>
      <c r="B524" s="15"/>
      <c r="C524" s="16"/>
      <c r="D524" s="17"/>
      <c r="E524" s="89"/>
      <c r="F524" s="18"/>
      <c r="G524" s="14"/>
      <c r="H524" s="14"/>
      <c r="I524" s="14"/>
      <c r="J524" s="1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4"/>
      <c r="B525" s="15" t="s">
        <v>592</v>
      </c>
      <c r="C525" s="16">
        <v>0.4</v>
      </c>
      <c r="D525" s="17" t="s">
        <v>9</v>
      </c>
      <c r="E525" s="89">
        <v>77524.0</v>
      </c>
      <c r="F525" s="18">
        <f t="shared" ref="F525:F535" si="47">E525*C525</f>
        <v>31009.6</v>
      </c>
      <c r="G525" s="14"/>
      <c r="H525" s="14"/>
      <c r="I525" s="14"/>
      <c r="J525" s="14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4"/>
      <c r="B526" s="15" t="s">
        <v>666</v>
      </c>
      <c r="C526" s="16">
        <v>0.4</v>
      </c>
      <c r="D526" s="17" t="s">
        <v>9</v>
      </c>
      <c r="E526" s="89">
        <v>150000.0</v>
      </c>
      <c r="F526" s="18">
        <f t="shared" si="47"/>
        <v>60000</v>
      </c>
      <c r="G526" s="14"/>
      <c r="H526" s="14"/>
      <c r="I526" s="14"/>
      <c r="J526" s="14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4"/>
      <c r="B527" s="15" t="s">
        <v>120</v>
      </c>
      <c r="C527" s="16">
        <v>0.4</v>
      </c>
      <c r="D527" s="17" t="s">
        <v>9</v>
      </c>
      <c r="E527" s="89">
        <v>35000.0</v>
      </c>
      <c r="F527" s="18">
        <f t="shared" si="47"/>
        <v>14000</v>
      </c>
      <c r="G527" s="14"/>
      <c r="H527" s="14"/>
      <c r="I527" s="14"/>
      <c r="J527" s="14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4"/>
      <c r="B528" s="15" t="s">
        <v>22</v>
      </c>
      <c r="C528" s="16">
        <v>0.08</v>
      </c>
      <c r="D528" s="17" t="s">
        <v>9</v>
      </c>
      <c r="E528" s="89">
        <v>22000.0</v>
      </c>
      <c r="F528" s="18">
        <f t="shared" si="47"/>
        <v>1760</v>
      </c>
      <c r="G528" s="14"/>
      <c r="H528" s="14"/>
      <c r="I528" s="14"/>
      <c r="J528" s="14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4"/>
      <c r="B529" s="15" t="s">
        <v>13</v>
      </c>
      <c r="C529" s="16">
        <v>0.03</v>
      </c>
      <c r="D529" s="17" t="s">
        <v>9</v>
      </c>
      <c r="E529" s="89">
        <v>7000.0</v>
      </c>
      <c r="F529" s="18">
        <f t="shared" si="47"/>
        <v>210</v>
      </c>
      <c r="G529" s="14"/>
      <c r="H529" s="14"/>
      <c r="I529" s="14"/>
      <c r="J529" s="14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4"/>
      <c r="B530" s="15" t="s">
        <v>241</v>
      </c>
      <c r="C530" s="16">
        <v>8.0E-4</v>
      </c>
      <c r="D530" s="17" t="s">
        <v>9</v>
      </c>
      <c r="E530" s="89">
        <v>564000.0</v>
      </c>
      <c r="F530" s="18">
        <f t="shared" si="47"/>
        <v>451.2</v>
      </c>
      <c r="G530" s="14"/>
      <c r="H530" s="14"/>
      <c r="I530" s="14"/>
      <c r="J530" s="14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4"/>
      <c r="B531" s="15" t="s">
        <v>620</v>
      </c>
      <c r="C531" s="16">
        <v>8.0E-4</v>
      </c>
      <c r="D531" s="17" t="s">
        <v>9</v>
      </c>
      <c r="E531" s="89">
        <v>1074000.0</v>
      </c>
      <c r="F531" s="18">
        <f t="shared" si="47"/>
        <v>859.2</v>
      </c>
      <c r="G531" s="14"/>
      <c r="H531" s="14"/>
      <c r="I531" s="14"/>
      <c r="J531" s="14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4"/>
      <c r="B532" s="15" t="s">
        <v>667</v>
      </c>
      <c r="C532" s="16">
        <v>0.02</v>
      </c>
      <c r="D532" s="17" t="s">
        <v>9</v>
      </c>
      <c r="E532" s="89">
        <v>720000.0</v>
      </c>
      <c r="F532" s="18">
        <f t="shared" si="47"/>
        <v>14400</v>
      </c>
      <c r="G532" s="14"/>
      <c r="H532" s="14"/>
      <c r="I532" s="14"/>
      <c r="J532" s="14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4"/>
      <c r="B533" s="15" t="s">
        <v>260</v>
      </c>
      <c r="C533" s="16">
        <v>0.008</v>
      </c>
      <c r="D533" s="17" t="s">
        <v>9</v>
      </c>
      <c r="E533" s="89">
        <v>502000.0</v>
      </c>
      <c r="F533" s="18">
        <f t="shared" si="47"/>
        <v>4016</v>
      </c>
      <c r="G533" s="14"/>
      <c r="H533" s="14"/>
      <c r="I533" s="14"/>
      <c r="J533" s="14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4"/>
      <c r="B534" s="15" t="s">
        <v>259</v>
      </c>
      <c r="C534" s="16">
        <v>0.005</v>
      </c>
      <c r="D534" s="17" t="s">
        <v>9</v>
      </c>
      <c r="E534" s="89">
        <v>333000.0</v>
      </c>
      <c r="F534" s="18">
        <f t="shared" si="47"/>
        <v>1665</v>
      </c>
      <c r="G534" s="14"/>
      <c r="H534" s="14"/>
      <c r="I534" s="14"/>
      <c r="J534" s="14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4"/>
      <c r="B535" s="15" t="s">
        <v>668</v>
      </c>
      <c r="C535" s="16">
        <v>0.0025</v>
      </c>
      <c r="D535" s="17" t="s">
        <v>9</v>
      </c>
      <c r="E535" s="89">
        <v>1166667.0</v>
      </c>
      <c r="F535" s="18">
        <f t="shared" si="47"/>
        <v>2916.6675</v>
      </c>
      <c r="G535" s="14"/>
      <c r="H535" s="14"/>
      <c r="I535" s="14"/>
      <c r="J535" s="14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0"/>
      <c r="B536" s="21"/>
      <c r="C536" s="23"/>
      <c r="D536" s="23"/>
      <c r="E536" s="91"/>
      <c r="F536" s="24"/>
      <c r="G536" s="20"/>
      <c r="H536" s="20"/>
      <c r="I536" s="20"/>
      <c r="J536" s="20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6" t="s">
        <v>669</v>
      </c>
      <c r="B537" s="25" t="s">
        <v>24</v>
      </c>
      <c r="C537" s="16"/>
      <c r="D537" s="17"/>
      <c r="E537" s="89"/>
      <c r="F537" s="18"/>
      <c r="G537" s="26">
        <f>SUM(F539:F544)</f>
        <v>1060470</v>
      </c>
      <c r="H537" s="27">
        <f>SUM(C539:C544)</f>
        <v>1.52</v>
      </c>
      <c r="I537" s="28">
        <f>G537/H537</f>
        <v>697677.6316</v>
      </c>
      <c r="J537" s="29" t="s">
        <v>9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4"/>
      <c r="B538" s="15"/>
      <c r="C538" s="16"/>
      <c r="D538" s="17"/>
      <c r="E538" s="89"/>
      <c r="F538" s="18"/>
      <c r="G538" s="14"/>
      <c r="H538" s="14"/>
      <c r="I538" s="14"/>
      <c r="J538" s="1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4"/>
      <c r="B539" s="15" t="s">
        <v>670</v>
      </c>
      <c r="C539" s="16">
        <v>1.0</v>
      </c>
      <c r="D539" s="17" t="s">
        <v>9</v>
      </c>
      <c r="E539" s="89">
        <v>310000.0</v>
      </c>
      <c r="F539" s="18">
        <f t="shared" ref="F539:F544" si="48">E539*C539</f>
        <v>310000</v>
      </c>
      <c r="G539" s="14"/>
      <c r="H539" s="14"/>
      <c r="I539" s="14"/>
      <c r="J539" s="14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4"/>
      <c r="B540" s="15" t="s">
        <v>543</v>
      </c>
      <c r="C540" s="16">
        <v>0.06</v>
      </c>
      <c r="D540" s="17" t="s">
        <v>9</v>
      </c>
      <c r="E540" s="89">
        <v>412000.0</v>
      </c>
      <c r="F540" s="18">
        <f t="shared" si="48"/>
        <v>24720</v>
      </c>
      <c r="G540" s="14"/>
      <c r="H540" s="14"/>
      <c r="I540" s="14"/>
      <c r="J540" s="14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4"/>
      <c r="B541" s="15" t="s">
        <v>671</v>
      </c>
      <c r="C541" s="16">
        <v>0.05</v>
      </c>
      <c r="D541" s="17" t="s">
        <v>9</v>
      </c>
      <c r="E541" s="89">
        <v>1816000.0</v>
      </c>
      <c r="F541" s="18">
        <f t="shared" si="48"/>
        <v>90800</v>
      </c>
      <c r="G541" s="14"/>
      <c r="H541" s="14"/>
      <c r="I541" s="14"/>
      <c r="J541" s="14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4"/>
      <c r="B542" s="15" t="s">
        <v>511</v>
      </c>
      <c r="C542" s="16">
        <v>0.2</v>
      </c>
      <c r="D542" s="17" t="s">
        <v>9</v>
      </c>
      <c r="E542" s="89">
        <v>2000000.0</v>
      </c>
      <c r="F542" s="18">
        <f t="shared" si="48"/>
        <v>400000</v>
      </c>
      <c r="G542" s="14"/>
      <c r="H542" s="14"/>
      <c r="I542" s="14"/>
      <c r="J542" s="14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4"/>
      <c r="B543" s="15" t="s">
        <v>672</v>
      </c>
      <c r="C543" s="16">
        <v>0.01</v>
      </c>
      <c r="D543" s="17" t="s">
        <v>9</v>
      </c>
      <c r="E543" s="89">
        <v>295000.0</v>
      </c>
      <c r="F543" s="18">
        <f t="shared" si="48"/>
        <v>2950</v>
      </c>
      <c r="G543" s="14"/>
      <c r="H543" s="14"/>
      <c r="I543" s="14"/>
      <c r="J543" s="14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4"/>
      <c r="B544" s="15" t="s">
        <v>673</v>
      </c>
      <c r="C544" s="16">
        <v>0.2</v>
      </c>
      <c r="D544" s="17" t="s">
        <v>9</v>
      </c>
      <c r="E544" s="89">
        <v>1160000.0</v>
      </c>
      <c r="F544" s="18">
        <f t="shared" si="48"/>
        <v>232000</v>
      </c>
      <c r="G544" s="14"/>
      <c r="H544" s="14"/>
      <c r="I544" s="14"/>
      <c r="J544" s="14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0"/>
      <c r="B545" s="21"/>
      <c r="C545" s="23"/>
      <c r="D545" s="23"/>
      <c r="E545" s="91"/>
      <c r="F545" s="24"/>
      <c r="G545" s="20"/>
      <c r="H545" s="20"/>
      <c r="I545" s="20"/>
      <c r="J545" s="20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19" t="s">
        <v>674</v>
      </c>
      <c r="B546" s="126" t="s">
        <v>674</v>
      </c>
      <c r="C546" s="8"/>
      <c r="D546" s="8"/>
      <c r="E546" s="86"/>
      <c r="F546" s="9"/>
      <c r="G546" s="10">
        <f>SUM(F548:F554)</f>
        <v>213760</v>
      </c>
      <c r="H546" s="11">
        <v>0.58</v>
      </c>
      <c r="I546" s="40">
        <f>G546/H546</f>
        <v>368551.7241</v>
      </c>
      <c r="J546" s="13" t="s">
        <v>9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20"/>
      <c r="B547" s="127"/>
      <c r="C547" s="17"/>
      <c r="D547" s="16"/>
      <c r="E547" s="89"/>
      <c r="F547" s="18"/>
      <c r="G547" s="14"/>
      <c r="H547" s="14"/>
      <c r="I547" s="14"/>
      <c r="J547" s="14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20"/>
      <c r="B548" s="90" t="s">
        <v>374</v>
      </c>
      <c r="C548" s="17">
        <v>0.22</v>
      </c>
      <c r="D548" s="16" t="s">
        <v>9</v>
      </c>
      <c r="E548" s="89">
        <v>698000.0</v>
      </c>
      <c r="F548" s="18">
        <f t="shared" ref="F548:F554" si="49">E548*C548</f>
        <v>153560</v>
      </c>
      <c r="G548" s="14"/>
      <c r="H548" s="14"/>
      <c r="I548" s="14"/>
      <c r="J548" s="14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20"/>
      <c r="B549" s="90" t="s">
        <v>675</v>
      </c>
      <c r="C549" s="17">
        <v>0.16</v>
      </c>
      <c r="D549" s="16" t="s">
        <v>9</v>
      </c>
      <c r="E549" s="89">
        <v>98000.0</v>
      </c>
      <c r="F549" s="18">
        <f t="shared" si="49"/>
        <v>15680</v>
      </c>
      <c r="G549" s="14"/>
      <c r="H549" s="14"/>
      <c r="I549" s="14"/>
      <c r="J549" s="14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20"/>
      <c r="B550" s="90" t="s">
        <v>247</v>
      </c>
      <c r="C550" s="17">
        <v>0.06</v>
      </c>
      <c r="D550" s="16" t="s">
        <v>9</v>
      </c>
      <c r="E550" s="89">
        <v>108000.0</v>
      </c>
      <c r="F550" s="18">
        <f t="shared" si="49"/>
        <v>6480</v>
      </c>
      <c r="G550" s="14"/>
      <c r="H550" s="14"/>
      <c r="I550" s="14"/>
      <c r="J550" s="14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20"/>
      <c r="B551" s="90" t="s">
        <v>115</v>
      </c>
      <c r="C551" s="45">
        <v>0.08</v>
      </c>
      <c r="D551" s="16" t="s">
        <v>9</v>
      </c>
      <c r="E551" s="89">
        <v>144000.0</v>
      </c>
      <c r="F551" s="18">
        <f t="shared" si="49"/>
        <v>11520</v>
      </c>
      <c r="G551" s="14"/>
      <c r="H551" s="14"/>
      <c r="I551" s="14"/>
      <c r="J551" s="14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20"/>
      <c r="B552" s="90" t="s">
        <v>103</v>
      </c>
      <c r="C552" s="17">
        <v>0.02</v>
      </c>
      <c r="D552" s="16" t="s">
        <v>9</v>
      </c>
      <c r="E552" s="89">
        <v>320000.0</v>
      </c>
      <c r="F552" s="18">
        <f t="shared" si="49"/>
        <v>6400</v>
      </c>
      <c r="G552" s="14"/>
      <c r="H552" s="14"/>
      <c r="I552" s="14"/>
      <c r="J552" s="14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20"/>
      <c r="B553" s="90" t="s">
        <v>13</v>
      </c>
      <c r="C553" s="17">
        <v>0.02</v>
      </c>
      <c r="D553" s="16" t="s">
        <v>9</v>
      </c>
      <c r="E553" s="89">
        <v>412000.0</v>
      </c>
      <c r="F553" s="18">
        <f t="shared" si="49"/>
        <v>8240</v>
      </c>
      <c r="G553" s="14"/>
      <c r="H553" s="14"/>
      <c r="I553" s="14"/>
      <c r="J553" s="14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20"/>
      <c r="B554" s="90" t="s">
        <v>676</v>
      </c>
      <c r="C554" s="17">
        <v>0.02</v>
      </c>
      <c r="D554" s="16" t="s">
        <v>9</v>
      </c>
      <c r="E554" s="118">
        <v>594000.0</v>
      </c>
      <c r="F554" s="18">
        <f t="shared" si="49"/>
        <v>11880</v>
      </c>
      <c r="G554" s="14"/>
      <c r="H554" s="14"/>
      <c r="I554" s="14"/>
      <c r="J554" s="14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21"/>
      <c r="B555" s="23"/>
      <c r="C555" s="23"/>
      <c r="D555" s="23"/>
      <c r="E555" s="91"/>
      <c r="F555" s="24"/>
      <c r="G555" s="20"/>
      <c r="H555" s="20"/>
      <c r="I555" s="20"/>
      <c r="J555" s="20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00" t="s">
        <v>677</v>
      </c>
      <c r="B556" s="25" t="s">
        <v>24</v>
      </c>
      <c r="C556" s="16"/>
      <c r="D556" s="17"/>
      <c r="E556" s="89"/>
      <c r="F556" s="18"/>
      <c r="G556" s="26" t="str">
        <f>SUM(F558:F564)</f>
        <v>#ERROR!</v>
      </c>
      <c r="H556" s="27">
        <v>1.0</v>
      </c>
      <c r="I556" s="28" t="str">
        <f>G556/H556</f>
        <v>#ERROR!</v>
      </c>
      <c r="J556" s="29" t="s">
        <v>9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4"/>
      <c r="B557" s="15"/>
      <c r="C557" s="16"/>
      <c r="D557" s="17"/>
      <c r="E557" s="89"/>
      <c r="F557" s="18"/>
      <c r="G557" s="14"/>
      <c r="H557" s="14"/>
      <c r="I557" s="14"/>
      <c r="J557" s="1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4"/>
      <c r="B558" s="15" t="s">
        <v>678</v>
      </c>
      <c r="C558" s="16">
        <v>0.1</v>
      </c>
      <c r="D558" s="17" t="s">
        <v>9</v>
      </c>
      <c r="E558" s="89">
        <v>227000.0</v>
      </c>
      <c r="F558" s="18">
        <f t="shared" ref="F558:F564" si="50">E558*C558</f>
        <v>22700</v>
      </c>
      <c r="G558" s="14"/>
      <c r="H558" s="14"/>
      <c r="I558" s="14"/>
      <c r="J558" s="14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4"/>
      <c r="B559" s="15" t="s">
        <v>122</v>
      </c>
      <c r="C559" s="16">
        <v>0.02</v>
      </c>
      <c r="D559" s="17" t="s">
        <v>9</v>
      </c>
      <c r="E559" s="89">
        <v>55000.0</v>
      </c>
      <c r="F559" s="18">
        <f t="shared" si="50"/>
        <v>1100</v>
      </c>
      <c r="G559" s="14"/>
      <c r="H559" s="14"/>
      <c r="I559" s="14"/>
      <c r="J559" s="14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4"/>
      <c r="B560" s="15" t="s">
        <v>679</v>
      </c>
      <c r="C560" s="16">
        <v>0.07</v>
      </c>
      <c r="D560" s="17" t="s">
        <v>9</v>
      </c>
      <c r="E560" s="89" t="str">
        <f>[1]BREAD!I101</f>
        <v>#ERROR!</v>
      </c>
      <c r="F560" s="18" t="str">
        <f t="shared" si="50"/>
        <v>#ERROR!</v>
      </c>
      <c r="G560" s="14"/>
      <c r="H560" s="14"/>
      <c r="I560" s="14"/>
      <c r="J560" s="14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4"/>
      <c r="B561" s="15" t="s">
        <v>107</v>
      </c>
      <c r="C561" s="16">
        <v>0.02</v>
      </c>
      <c r="D561" s="17" t="s">
        <v>9</v>
      </c>
      <c r="E561" s="89">
        <v>173000.0</v>
      </c>
      <c r="F561" s="18">
        <f t="shared" si="50"/>
        <v>3460</v>
      </c>
      <c r="G561" s="14"/>
      <c r="H561" s="14"/>
      <c r="I561" s="14"/>
      <c r="J561" s="14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4"/>
      <c r="B562" s="15" t="s">
        <v>53</v>
      </c>
      <c r="C562" s="16">
        <v>0.05</v>
      </c>
      <c r="D562" s="17" t="s">
        <v>9</v>
      </c>
      <c r="E562" s="89">
        <v>150000.0</v>
      </c>
      <c r="F562" s="18">
        <f t="shared" si="50"/>
        <v>7500</v>
      </c>
      <c r="G562" s="14"/>
      <c r="H562" s="14"/>
      <c r="I562" s="14"/>
      <c r="J562" s="14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4"/>
      <c r="B563" s="15" t="s">
        <v>11</v>
      </c>
      <c r="C563" s="16">
        <v>0.8</v>
      </c>
      <c r="D563" s="17" t="s">
        <v>9</v>
      </c>
      <c r="E563" s="89">
        <v>3000.0</v>
      </c>
      <c r="F563" s="18">
        <f t="shared" si="50"/>
        <v>2400</v>
      </c>
      <c r="G563" s="14"/>
      <c r="H563" s="14"/>
      <c r="I563" s="14"/>
      <c r="J563" s="14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4"/>
      <c r="B564" s="15" t="s">
        <v>13</v>
      </c>
      <c r="C564" s="16">
        <v>0.01</v>
      </c>
      <c r="D564" s="17" t="s">
        <v>9</v>
      </c>
      <c r="E564" s="89">
        <v>10000.0</v>
      </c>
      <c r="F564" s="18">
        <f t="shared" si="50"/>
        <v>100</v>
      </c>
      <c r="G564" s="14"/>
      <c r="H564" s="14"/>
      <c r="I564" s="14"/>
      <c r="J564" s="14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0"/>
      <c r="B565" s="21"/>
      <c r="C565" s="23"/>
      <c r="D565" s="23"/>
      <c r="E565" s="91"/>
      <c r="F565" s="24"/>
      <c r="G565" s="20"/>
      <c r="H565" s="20"/>
      <c r="I565" s="20"/>
      <c r="J565" s="20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6" t="s">
        <v>680</v>
      </c>
      <c r="B566" s="85" t="s">
        <v>24</v>
      </c>
      <c r="C566" s="17"/>
      <c r="D566" s="17"/>
      <c r="E566" s="89"/>
      <c r="F566" s="18"/>
      <c r="G566" s="26">
        <f>SUM(F568:F576)</f>
        <v>47525</v>
      </c>
      <c r="H566" s="27">
        <v>0.9</v>
      </c>
      <c r="I566" s="28">
        <f>G566/H566</f>
        <v>52805.55556</v>
      </c>
      <c r="J566" s="29" t="s">
        <v>9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4"/>
      <c r="B567" s="15"/>
      <c r="C567" s="16"/>
      <c r="D567" s="17"/>
      <c r="E567" s="89"/>
      <c r="F567" s="18"/>
      <c r="G567" s="14"/>
      <c r="H567" s="14"/>
      <c r="I567" s="14"/>
      <c r="J567" s="1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4"/>
      <c r="B568" s="30" t="s">
        <v>554</v>
      </c>
      <c r="C568" s="17">
        <v>0.01</v>
      </c>
      <c r="D568" s="17" t="s">
        <v>9</v>
      </c>
      <c r="E568" s="89">
        <v>200000.0</v>
      </c>
      <c r="F568" s="18">
        <f t="shared" ref="F568:F576" si="51">E568*C568</f>
        <v>2000</v>
      </c>
      <c r="G568" s="14"/>
      <c r="H568" s="14"/>
      <c r="I568" s="14"/>
      <c r="J568" s="14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4"/>
      <c r="B569" s="30" t="s">
        <v>87</v>
      </c>
      <c r="C569" s="17">
        <v>0.05</v>
      </c>
      <c r="D569" s="17" t="s">
        <v>9</v>
      </c>
      <c r="E569" s="89">
        <v>55000.0</v>
      </c>
      <c r="F569" s="18">
        <f t="shared" si="51"/>
        <v>2750</v>
      </c>
      <c r="G569" s="14"/>
      <c r="H569" s="14"/>
      <c r="I569" s="14"/>
      <c r="J569" s="14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4"/>
      <c r="B570" s="30" t="s">
        <v>338</v>
      </c>
      <c r="C570" s="17">
        <v>0.1</v>
      </c>
      <c r="D570" s="17" t="s">
        <v>9</v>
      </c>
      <c r="E570" s="89">
        <v>60000.0</v>
      </c>
      <c r="F570" s="18">
        <f t="shared" si="51"/>
        <v>6000</v>
      </c>
      <c r="G570" s="14"/>
      <c r="H570" s="14"/>
      <c r="I570" s="14"/>
      <c r="J570" s="14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4"/>
      <c r="B571" s="30" t="s">
        <v>681</v>
      </c>
      <c r="C571" s="17">
        <v>0.4</v>
      </c>
      <c r="D571" s="17" t="s">
        <v>9</v>
      </c>
      <c r="E571" s="89">
        <v>30000.0</v>
      </c>
      <c r="F571" s="18">
        <f t="shared" si="51"/>
        <v>12000</v>
      </c>
      <c r="G571" s="14"/>
      <c r="H571" s="14"/>
      <c r="I571" s="14"/>
      <c r="J571" s="14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4"/>
      <c r="B572" s="30" t="s">
        <v>499</v>
      </c>
      <c r="C572" s="17">
        <v>0.025</v>
      </c>
      <c r="D572" s="17" t="s">
        <v>9</v>
      </c>
      <c r="E572" s="89">
        <v>173000.0</v>
      </c>
      <c r="F572" s="18">
        <f t="shared" si="51"/>
        <v>4325</v>
      </c>
      <c r="G572" s="14"/>
      <c r="H572" s="14"/>
      <c r="I572" s="14"/>
      <c r="J572" s="14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4"/>
      <c r="B573" s="30" t="s">
        <v>22</v>
      </c>
      <c r="C573" s="17">
        <v>0.05</v>
      </c>
      <c r="D573" s="17" t="s">
        <v>9</v>
      </c>
      <c r="E573" s="89">
        <v>22000.0</v>
      </c>
      <c r="F573" s="18">
        <f t="shared" si="51"/>
        <v>1100</v>
      </c>
      <c r="G573" s="14"/>
      <c r="H573" s="14"/>
      <c r="I573" s="14"/>
      <c r="J573" s="14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4"/>
      <c r="B574" s="30" t="s">
        <v>124</v>
      </c>
      <c r="C574" s="17">
        <v>0.05</v>
      </c>
      <c r="D574" s="17" t="s">
        <v>9</v>
      </c>
      <c r="E574" s="89">
        <v>75000.0</v>
      </c>
      <c r="F574" s="18">
        <f t="shared" si="51"/>
        <v>3750</v>
      </c>
      <c r="G574" s="14"/>
      <c r="H574" s="14"/>
      <c r="I574" s="14"/>
      <c r="J574" s="14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4"/>
      <c r="B575" s="30" t="s">
        <v>11</v>
      </c>
      <c r="C575" s="17">
        <v>0.2</v>
      </c>
      <c r="D575" s="17" t="s">
        <v>9</v>
      </c>
      <c r="E575" s="89">
        <v>3000.0</v>
      </c>
      <c r="F575" s="18">
        <f t="shared" si="51"/>
        <v>600</v>
      </c>
      <c r="G575" s="14"/>
      <c r="H575" s="14"/>
      <c r="I575" s="14"/>
      <c r="J575" s="14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4"/>
      <c r="B576" s="30" t="s">
        <v>53</v>
      </c>
      <c r="C576" s="17">
        <v>0.1</v>
      </c>
      <c r="D576" s="17" t="s">
        <v>9</v>
      </c>
      <c r="E576" s="89">
        <v>150000.0</v>
      </c>
      <c r="F576" s="18">
        <f t="shared" si="51"/>
        <v>15000</v>
      </c>
      <c r="G576" s="14"/>
      <c r="H576" s="14"/>
      <c r="I576" s="14"/>
      <c r="J576" s="14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0"/>
      <c r="B577" s="94"/>
      <c r="C577" s="23"/>
      <c r="D577" s="23"/>
      <c r="E577" s="91"/>
      <c r="F577" s="24"/>
      <c r="G577" s="20"/>
      <c r="H577" s="20"/>
      <c r="I577" s="20"/>
      <c r="J577" s="20"/>
      <c r="K577" s="2"/>
      <c r="L577" s="2">
        <v>0.01</v>
      </c>
      <c r="M577" s="2">
        <v>268000.0</v>
      </c>
      <c r="N577" s="2">
        <f>M577*L577</f>
        <v>2680</v>
      </c>
      <c r="O577" s="2" t="str">
        <f>#REF!+N577+DRESSING!N1532</f>
        <v>#REF!</v>
      </c>
      <c r="P577" s="122">
        <v>0.25</v>
      </c>
      <c r="Q577" s="2" t="str">
        <f>O577/P577</f>
        <v>#REF!</v>
      </c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6" t="s">
        <v>682</v>
      </c>
      <c r="B578" s="85" t="s">
        <v>24</v>
      </c>
      <c r="C578" s="17"/>
      <c r="D578" s="17"/>
      <c r="E578" s="89"/>
      <c r="F578" s="18"/>
      <c r="G578" s="26">
        <f>SUM(F580:F588)</f>
        <v>195525</v>
      </c>
      <c r="H578" s="27">
        <v>0.9</v>
      </c>
      <c r="I578" s="28">
        <f>G578/H578</f>
        <v>217250</v>
      </c>
      <c r="J578" s="29" t="s">
        <v>9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4"/>
      <c r="B579" s="15"/>
      <c r="C579" s="16"/>
      <c r="D579" s="17"/>
      <c r="E579" s="89"/>
      <c r="F579" s="18"/>
      <c r="G579" s="14"/>
      <c r="H579" s="14"/>
      <c r="I579" s="14"/>
      <c r="J579" s="1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4"/>
      <c r="B580" s="30" t="s">
        <v>554</v>
      </c>
      <c r="C580" s="17">
        <v>0.01</v>
      </c>
      <c r="D580" s="17" t="s">
        <v>9</v>
      </c>
      <c r="E580" s="89">
        <v>200000.0</v>
      </c>
      <c r="F580" s="18">
        <f t="shared" ref="F580:F588" si="52">E580*C580</f>
        <v>2000</v>
      </c>
      <c r="G580" s="14"/>
      <c r="H580" s="14"/>
      <c r="I580" s="14"/>
      <c r="J580" s="14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4"/>
      <c r="B581" s="30" t="s">
        <v>87</v>
      </c>
      <c r="C581" s="17">
        <v>0.05</v>
      </c>
      <c r="D581" s="17" t="s">
        <v>9</v>
      </c>
      <c r="E581" s="89">
        <v>55000.0</v>
      </c>
      <c r="F581" s="18">
        <f t="shared" si="52"/>
        <v>2750</v>
      </c>
      <c r="G581" s="14"/>
      <c r="H581" s="14"/>
      <c r="I581" s="14"/>
      <c r="J581" s="14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4"/>
      <c r="B582" s="30" t="s">
        <v>338</v>
      </c>
      <c r="C582" s="17">
        <v>0.1</v>
      </c>
      <c r="D582" s="17" t="s">
        <v>9</v>
      </c>
      <c r="E582" s="89">
        <v>60000.0</v>
      </c>
      <c r="F582" s="18">
        <f t="shared" si="52"/>
        <v>6000</v>
      </c>
      <c r="G582" s="14"/>
      <c r="H582" s="14"/>
      <c r="I582" s="14"/>
      <c r="J582" s="14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4"/>
      <c r="B583" s="30" t="s">
        <v>683</v>
      </c>
      <c r="C583" s="17">
        <v>0.4</v>
      </c>
      <c r="D583" s="17" t="s">
        <v>9</v>
      </c>
      <c r="E583" s="89">
        <v>400000.0</v>
      </c>
      <c r="F583" s="18">
        <f t="shared" si="52"/>
        <v>160000</v>
      </c>
      <c r="G583" s="14"/>
      <c r="H583" s="14"/>
      <c r="I583" s="14"/>
      <c r="J583" s="14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4"/>
      <c r="B584" s="30" t="s">
        <v>499</v>
      </c>
      <c r="C584" s="17">
        <v>0.025</v>
      </c>
      <c r="D584" s="17" t="s">
        <v>9</v>
      </c>
      <c r="E584" s="89">
        <v>173000.0</v>
      </c>
      <c r="F584" s="18">
        <f t="shared" si="52"/>
        <v>4325</v>
      </c>
      <c r="G584" s="14"/>
      <c r="H584" s="14"/>
      <c r="I584" s="14"/>
      <c r="J584" s="14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4"/>
      <c r="B585" s="30" t="s">
        <v>22</v>
      </c>
      <c r="C585" s="17">
        <v>0.05</v>
      </c>
      <c r="D585" s="17" t="s">
        <v>9</v>
      </c>
      <c r="E585" s="89">
        <v>22000.0</v>
      </c>
      <c r="F585" s="18">
        <f t="shared" si="52"/>
        <v>1100</v>
      </c>
      <c r="G585" s="14"/>
      <c r="H585" s="14"/>
      <c r="I585" s="14"/>
      <c r="J585" s="14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4"/>
      <c r="B586" s="30" t="s">
        <v>124</v>
      </c>
      <c r="C586" s="17">
        <v>0.05</v>
      </c>
      <c r="D586" s="17" t="s">
        <v>9</v>
      </c>
      <c r="E586" s="89">
        <v>75000.0</v>
      </c>
      <c r="F586" s="18">
        <f t="shared" si="52"/>
        <v>3750</v>
      </c>
      <c r="G586" s="14"/>
      <c r="H586" s="14"/>
      <c r="I586" s="14"/>
      <c r="J586" s="14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4"/>
      <c r="B587" s="30" t="s">
        <v>11</v>
      </c>
      <c r="C587" s="17">
        <v>0.2</v>
      </c>
      <c r="D587" s="17" t="s">
        <v>9</v>
      </c>
      <c r="E587" s="89">
        <v>3000.0</v>
      </c>
      <c r="F587" s="18">
        <f t="shared" si="52"/>
        <v>600</v>
      </c>
      <c r="G587" s="14"/>
      <c r="H587" s="14"/>
      <c r="I587" s="14"/>
      <c r="J587" s="14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4"/>
      <c r="B588" s="30" t="s">
        <v>53</v>
      </c>
      <c r="C588" s="17">
        <v>0.1</v>
      </c>
      <c r="D588" s="17" t="s">
        <v>9</v>
      </c>
      <c r="E588" s="89">
        <v>150000.0</v>
      </c>
      <c r="F588" s="18">
        <f t="shared" si="52"/>
        <v>15000</v>
      </c>
      <c r="G588" s="14"/>
      <c r="H588" s="14"/>
      <c r="I588" s="14"/>
      <c r="J588" s="14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0"/>
      <c r="B589" s="94"/>
      <c r="C589" s="23"/>
      <c r="D589" s="23"/>
      <c r="E589" s="91"/>
      <c r="F589" s="24"/>
      <c r="G589" s="20"/>
      <c r="H589" s="20"/>
      <c r="I589" s="20"/>
      <c r="J589" s="20"/>
      <c r="K589" s="2"/>
      <c r="L589" s="2">
        <v>0.01</v>
      </c>
      <c r="M589" s="2">
        <v>268000.0</v>
      </c>
      <c r="N589" s="2">
        <f>M589*L589</f>
        <v>2680</v>
      </c>
      <c r="O589" s="2" t="str">
        <f>#REF!+N589+DRESSING!N1544</f>
        <v>#REF!</v>
      </c>
      <c r="P589" s="122">
        <v>0.25</v>
      </c>
      <c r="Q589" s="2" t="str">
        <f>O589/P589</f>
        <v>#REF!</v>
      </c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6" t="s">
        <v>684</v>
      </c>
      <c r="B590" s="25" t="s">
        <v>24</v>
      </c>
      <c r="C590" s="8"/>
      <c r="D590" s="8"/>
      <c r="E590" s="86"/>
      <c r="F590" s="86"/>
      <c r="G590" s="87">
        <f>SUM(F592:F595)</f>
        <v>50265</v>
      </c>
      <c r="H590" s="11">
        <v>1.0</v>
      </c>
      <c r="I590" s="88">
        <f>G590/H590</f>
        <v>50265</v>
      </c>
      <c r="J590" s="13" t="s">
        <v>9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4"/>
      <c r="C591" s="17"/>
      <c r="D591" s="16"/>
      <c r="E591" s="89"/>
      <c r="F591" s="89"/>
      <c r="G591" s="14"/>
      <c r="H591" s="14"/>
      <c r="I591" s="14"/>
      <c r="J591" s="14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4"/>
      <c r="B592" s="90" t="s">
        <v>360</v>
      </c>
      <c r="C592" s="17">
        <v>1.2</v>
      </c>
      <c r="D592" s="16" t="s">
        <v>9</v>
      </c>
      <c r="E592" s="89">
        <v>36000.0</v>
      </c>
      <c r="F592" s="89">
        <f t="shared" ref="F592:F595" si="53">E592*C592</f>
        <v>43200</v>
      </c>
      <c r="G592" s="14"/>
      <c r="H592" s="14"/>
      <c r="I592" s="14"/>
      <c r="J592" s="14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4"/>
      <c r="B593" s="90" t="s">
        <v>361</v>
      </c>
      <c r="C593" s="17">
        <v>0.015</v>
      </c>
      <c r="D593" s="16" t="s">
        <v>9</v>
      </c>
      <c r="E593" s="89">
        <v>220000.0</v>
      </c>
      <c r="F593" s="89">
        <f t="shared" si="53"/>
        <v>3300</v>
      </c>
      <c r="G593" s="14"/>
      <c r="H593" s="14"/>
      <c r="I593" s="14"/>
      <c r="J593" s="14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4"/>
      <c r="B594" s="90" t="s">
        <v>119</v>
      </c>
      <c r="C594" s="17">
        <v>0.015</v>
      </c>
      <c r="D594" s="16" t="s">
        <v>9</v>
      </c>
      <c r="E594" s="89">
        <v>145000.0</v>
      </c>
      <c r="F594" s="89">
        <f t="shared" si="53"/>
        <v>2175</v>
      </c>
      <c r="G594" s="14"/>
      <c r="H594" s="14"/>
      <c r="I594" s="14"/>
      <c r="J594" s="14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4"/>
      <c r="B595" s="90" t="s">
        <v>118</v>
      </c>
      <c r="C595" s="45">
        <v>0.03</v>
      </c>
      <c r="D595" s="16" t="s">
        <v>9</v>
      </c>
      <c r="E595" s="89">
        <v>53000.0</v>
      </c>
      <c r="F595" s="89">
        <f t="shared" si="53"/>
        <v>1590</v>
      </c>
      <c r="G595" s="14"/>
      <c r="H595" s="14"/>
      <c r="I595" s="14"/>
      <c r="J595" s="14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0"/>
      <c r="B596" s="22"/>
      <c r="C596" s="23"/>
      <c r="D596" s="23"/>
      <c r="E596" s="91"/>
      <c r="F596" s="91"/>
      <c r="G596" s="20"/>
      <c r="H596" s="20"/>
      <c r="I596" s="20"/>
      <c r="J596" s="20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6" t="s">
        <v>685</v>
      </c>
      <c r="B597" s="25" t="s">
        <v>24</v>
      </c>
      <c r="C597" s="8"/>
      <c r="D597" s="8"/>
      <c r="E597" s="86"/>
      <c r="F597" s="9"/>
      <c r="G597" s="10">
        <f>SUM(F599:F601)</f>
        <v>25380</v>
      </c>
      <c r="H597" s="10">
        <v>2.3</v>
      </c>
      <c r="I597" s="40">
        <f>G597/H597</f>
        <v>11034.78261</v>
      </c>
      <c r="J597" s="13" t="s">
        <v>9</v>
      </c>
    </row>
    <row r="598" ht="13.5" customHeight="1">
      <c r="A598" s="14"/>
      <c r="C598" s="17"/>
      <c r="D598" s="16"/>
      <c r="E598" s="89"/>
      <c r="F598" s="18"/>
      <c r="G598" s="14"/>
      <c r="H598" s="14"/>
      <c r="I598" s="14"/>
      <c r="J598" s="14"/>
    </row>
    <row r="599" ht="13.5" customHeight="1">
      <c r="A599" s="14"/>
      <c r="B599" s="30" t="s">
        <v>87</v>
      </c>
      <c r="C599" s="17">
        <v>0.06</v>
      </c>
      <c r="D599" s="16" t="s">
        <v>9</v>
      </c>
      <c r="E599" s="89">
        <v>60000.0</v>
      </c>
      <c r="F599" s="18">
        <f t="shared" ref="F599:F601" si="54">E599*C599</f>
        <v>3600</v>
      </c>
      <c r="G599" s="14"/>
      <c r="H599" s="14"/>
      <c r="I599" s="14"/>
      <c r="J599" s="14"/>
    </row>
    <row r="600" ht="13.5" customHeight="1">
      <c r="A600" s="14"/>
      <c r="B600" s="30" t="s">
        <v>686</v>
      </c>
      <c r="C600" s="17">
        <v>0.11</v>
      </c>
      <c r="D600" s="16" t="s">
        <v>9</v>
      </c>
      <c r="E600" s="89">
        <v>38000.0</v>
      </c>
      <c r="F600" s="18">
        <f t="shared" si="54"/>
        <v>4180</v>
      </c>
      <c r="G600" s="14"/>
      <c r="H600" s="14"/>
      <c r="I600" s="14"/>
      <c r="J600" s="14"/>
    </row>
    <row r="601" ht="13.5" customHeight="1">
      <c r="A601" s="14"/>
      <c r="B601" s="30" t="s">
        <v>119</v>
      </c>
      <c r="C601" s="17">
        <v>0.11</v>
      </c>
      <c r="D601" s="16" t="s">
        <v>9</v>
      </c>
      <c r="E601" s="89">
        <v>160000.0</v>
      </c>
      <c r="F601" s="18">
        <f t="shared" si="54"/>
        <v>17600</v>
      </c>
      <c r="G601" s="14"/>
      <c r="H601" s="14"/>
      <c r="I601" s="14"/>
      <c r="J601" s="14"/>
    </row>
    <row r="602" ht="15.75" customHeight="1">
      <c r="A602" s="20"/>
      <c r="B602" s="22"/>
      <c r="C602" s="23"/>
      <c r="D602" s="23"/>
      <c r="E602" s="91"/>
      <c r="F602" s="24"/>
      <c r="G602" s="20"/>
      <c r="H602" s="20"/>
      <c r="I602" s="20"/>
      <c r="J602" s="20"/>
    </row>
    <row r="603" ht="15.75" customHeight="1">
      <c r="A603" s="6" t="s">
        <v>687</v>
      </c>
      <c r="B603" s="32" t="s">
        <v>687</v>
      </c>
      <c r="C603" s="17"/>
      <c r="D603" s="17"/>
      <c r="E603" s="89"/>
      <c r="F603" s="18"/>
      <c r="G603" s="26">
        <f>SUM(F605:F613)</f>
        <v>215750</v>
      </c>
      <c r="H603" s="27">
        <v>0.6</v>
      </c>
      <c r="I603" s="28">
        <f>G603/H603</f>
        <v>359583.3333</v>
      </c>
      <c r="J603" s="29" t="s">
        <v>9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4"/>
      <c r="B604" s="15"/>
      <c r="C604" s="16"/>
      <c r="D604" s="17"/>
      <c r="E604" s="89"/>
      <c r="F604" s="18"/>
      <c r="G604" s="14"/>
      <c r="H604" s="14"/>
      <c r="I604" s="14"/>
      <c r="J604" s="1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4"/>
      <c r="B605" s="19" t="s">
        <v>687</v>
      </c>
      <c r="C605" s="16">
        <v>1.0</v>
      </c>
      <c r="D605" s="17" t="s">
        <v>9</v>
      </c>
      <c r="E605" s="89">
        <v>150000.0</v>
      </c>
      <c r="F605" s="18">
        <f t="shared" ref="F605:F613" si="55">E605*C605</f>
        <v>150000</v>
      </c>
      <c r="G605" s="14"/>
      <c r="H605" s="14"/>
      <c r="I605" s="14"/>
      <c r="J605" s="14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4"/>
      <c r="B606" s="19" t="s">
        <v>119</v>
      </c>
      <c r="C606" s="16">
        <v>0.05</v>
      </c>
      <c r="D606" s="17" t="s">
        <v>9</v>
      </c>
      <c r="E606" s="89">
        <v>150000.0</v>
      </c>
      <c r="F606" s="18">
        <f t="shared" si="55"/>
        <v>7500</v>
      </c>
      <c r="G606" s="14"/>
      <c r="H606" s="14"/>
      <c r="I606" s="14"/>
      <c r="J606" s="14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4"/>
      <c r="B607" s="19" t="s">
        <v>162</v>
      </c>
      <c r="C607" s="16">
        <v>0.05</v>
      </c>
      <c r="D607" s="17" t="s">
        <v>9</v>
      </c>
      <c r="E607" s="89">
        <v>60000.0</v>
      </c>
      <c r="F607" s="18">
        <f t="shared" si="55"/>
        <v>3000</v>
      </c>
      <c r="G607" s="14"/>
      <c r="H607" s="14"/>
      <c r="I607" s="14"/>
      <c r="J607" s="14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4"/>
      <c r="B608" s="19" t="s">
        <v>87</v>
      </c>
      <c r="C608" s="16">
        <v>0.06</v>
      </c>
      <c r="D608" s="17" t="s">
        <v>9</v>
      </c>
      <c r="E608" s="89">
        <v>60000.0</v>
      </c>
      <c r="F608" s="18">
        <f t="shared" si="55"/>
        <v>3600</v>
      </c>
      <c r="G608" s="14"/>
      <c r="H608" s="14"/>
      <c r="I608" s="14"/>
      <c r="J608" s="14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4"/>
      <c r="B609" s="19" t="s">
        <v>106</v>
      </c>
      <c r="C609" s="16">
        <v>0.3</v>
      </c>
      <c r="D609" s="17" t="s">
        <v>9</v>
      </c>
      <c r="E609" s="89">
        <v>60000.0</v>
      </c>
      <c r="F609" s="18">
        <f t="shared" si="55"/>
        <v>18000</v>
      </c>
      <c r="G609" s="14"/>
      <c r="H609" s="14"/>
      <c r="I609" s="14"/>
      <c r="J609" s="14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4"/>
      <c r="B610" s="19" t="s">
        <v>147</v>
      </c>
      <c r="C610" s="16">
        <v>0.1</v>
      </c>
      <c r="D610" s="17" t="s">
        <v>9</v>
      </c>
      <c r="E610" s="89">
        <v>195000.0</v>
      </c>
      <c r="F610" s="18">
        <f t="shared" si="55"/>
        <v>19500</v>
      </c>
      <c r="G610" s="14"/>
      <c r="H610" s="14"/>
      <c r="I610" s="14"/>
      <c r="J610" s="14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4"/>
      <c r="B611" s="19" t="s">
        <v>118</v>
      </c>
      <c r="C611" s="16">
        <v>0.05</v>
      </c>
      <c r="D611" s="17" t="s">
        <v>9</v>
      </c>
      <c r="E611" s="89">
        <v>250000.0</v>
      </c>
      <c r="F611" s="18">
        <f t="shared" si="55"/>
        <v>12500</v>
      </c>
      <c r="G611" s="14"/>
      <c r="H611" s="14"/>
      <c r="I611" s="14"/>
      <c r="J611" s="14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4"/>
      <c r="B612" s="19" t="s">
        <v>13</v>
      </c>
      <c r="C612" s="16">
        <v>0.005</v>
      </c>
      <c r="D612" s="17" t="s">
        <v>9</v>
      </c>
      <c r="E612" s="89">
        <v>10000.0</v>
      </c>
      <c r="F612" s="18">
        <f t="shared" si="55"/>
        <v>50</v>
      </c>
      <c r="G612" s="14"/>
      <c r="H612" s="14"/>
      <c r="I612" s="14"/>
      <c r="J612" s="14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4"/>
      <c r="B613" s="19" t="s">
        <v>92</v>
      </c>
      <c r="C613" s="16">
        <v>0.005</v>
      </c>
      <c r="D613" s="17" t="s">
        <v>9</v>
      </c>
      <c r="E613" s="89">
        <v>320000.0</v>
      </c>
      <c r="F613" s="18">
        <f t="shared" si="55"/>
        <v>1600</v>
      </c>
      <c r="G613" s="14"/>
      <c r="H613" s="14"/>
      <c r="I613" s="14"/>
      <c r="J613" s="14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0"/>
      <c r="B614" s="21"/>
      <c r="C614" s="22"/>
      <c r="D614" s="23"/>
      <c r="E614" s="91"/>
      <c r="F614" s="24"/>
      <c r="G614" s="20"/>
      <c r="H614" s="20"/>
      <c r="I614" s="20"/>
      <c r="J614" s="20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6" t="s">
        <v>688</v>
      </c>
      <c r="B615" s="25" t="s">
        <v>24</v>
      </c>
      <c r="C615" s="16"/>
      <c r="D615" s="17"/>
      <c r="E615" s="89"/>
      <c r="F615" s="18"/>
      <c r="G615" s="26">
        <f>SUM(F617:F624)</f>
        <v>44059</v>
      </c>
      <c r="H615" s="27">
        <v>0.85</v>
      </c>
      <c r="I615" s="28">
        <f>G615/H615</f>
        <v>51834.11765</v>
      </c>
      <c r="J615" s="29" t="s">
        <v>9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4"/>
      <c r="B616" s="15"/>
      <c r="C616" s="16"/>
      <c r="D616" s="17"/>
      <c r="E616" s="89"/>
      <c r="F616" s="18"/>
      <c r="G616" s="14"/>
      <c r="H616" s="14"/>
      <c r="I616" s="14"/>
      <c r="J616" s="14"/>
      <c r="K616" s="2"/>
      <c r="L616" s="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4"/>
      <c r="B617" s="15" t="s">
        <v>236</v>
      </c>
      <c r="C617" s="16">
        <v>0.8</v>
      </c>
      <c r="D617" s="17" t="s">
        <v>9</v>
      </c>
      <c r="E617" s="89">
        <v>37000.0</v>
      </c>
      <c r="F617" s="18">
        <f t="shared" ref="F617:F624" si="56">E617*C617</f>
        <v>29600</v>
      </c>
      <c r="G617" s="14"/>
      <c r="H617" s="14"/>
      <c r="I617" s="14"/>
      <c r="J617" s="14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4"/>
      <c r="B618" s="15" t="s">
        <v>237</v>
      </c>
      <c r="C618" s="16">
        <v>0.007</v>
      </c>
      <c r="D618" s="17" t="s">
        <v>9</v>
      </c>
      <c r="E618" s="89">
        <v>572000.0</v>
      </c>
      <c r="F618" s="18">
        <f t="shared" si="56"/>
        <v>4004</v>
      </c>
      <c r="G618" s="14"/>
      <c r="H618" s="14"/>
      <c r="I618" s="14"/>
      <c r="J618" s="14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4"/>
      <c r="B619" s="15" t="s">
        <v>238</v>
      </c>
      <c r="C619" s="16">
        <v>0.007</v>
      </c>
      <c r="D619" s="17" t="s">
        <v>9</v>
      </c>
      <c r="E619" s="89">
        <v>238000.0</v>
      </c>
      <c r="F619" s="18">
        <f t="shared" si="56"/>
        <v>1666</v>
      </c>
      <c r="G619" s="14"/>
      <c r="H619" s="14"/>
      <c r="I619" s="14"/>
      <c r="J619" s="14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4"/>
      <c r="B620" s="15" t="s">
        <v>239</v>
      </c>
      <c r="C620" s="16">
        <v>5.0E-4</v>
      </c>
      <c r="D620" s="17" t="s">
        <v>9</v>
      </c>
      <c r="E620" s="89">
        <v>278000.0</v>
      </c>
      <c r="F620" s="18">
        <f t="shared" si="56"/>
        <v>139</v>
      </c>
      <c r="G620" s="14"/>
      <c r="H620" s="14"/>
      <c r="I620" s="14"/>
      <c r="J620" s="14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4"/>
      <c r="B621" s="15" t="s">
        <v>87</v>
      </c>
      <c r="C621" s="16">
        <v>0.03</v>
      </c>
      <c r="D621" s="17" t="s">
        <v>9</v>
      </c>
      <c r="E621" s="89">
        <v>50000.0</v>
      </c>
      <c r="F621" s="18">
        <f t="shared" si="56"/>
        <v>1500</v>
      </c>
      <c r="G621" s="14"/>
      <c r="H621" s="14"/>
      <c r="I621" s="14"/>
      <c r="J621" s="14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4"/>
      <c r="B622" s="15" t="s">
        <v>140</v>
      </c>
      <c r="C622" s="16">
        <v>0.065</v>
      </c>
      <c r="D622" s="17" t="s">
        <v>9</v>
      </c>
      <c r="E622" s="89">
        <v>50000.0</v>
      </c>
      <c r="F622" s="18">
        <f t="shared" si="56"/>
        <v>3250</v>
      </c>
      <c r="G622" s="14"/>
      <c r="H622" s="14"/>
      <c r="I622" s="14"/>
      <c r="J622" s="14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4"/>
      <c r="B623" s="15" t="s">
        <v>13</v>
      </c>
      <c r="C623" s="16">
        <v>0.01</v>
      </c>
      <c r="D623" s="17" t="s">
        <v>9</v>
      </c>
      <c r="E623" s="89">
        <v>10000.0</v>
      </c>
      <c r="F623" s="18">
        <f t="shared" si="56"/>
        <v>100</v>
      </c>
      <c r="G623" s="14"/>
      <c r="H623" s="14"/>
      <c r="I623" s="14"/>
      <c r="J623" s="14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4"/>
      <c r="B624" s="15" t="s">
        <v>227</v>
      </c>
      <c r="C624" s="16">
        <v>0.01</v>
      </c>
      <c r="D624" s="17" t="s">
        <v>9</v>
      </c>
      <c r="E624" s="89">
        <v>380000.0</v>
      </c>
      <c r="F624" s="18">
        <f t="shared" si="56"/>
        <v>3800</v>
      </c>
      <c r="G624" s="14"/>
      <c r="H624" s="14"/>
      <c r="I624" s="14"/>
      <c r="J624" s="14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0"/>
      <c r="B625" s="21"/>
      <c r="C625" s="23"/>
      <c r="D625" s="23"/>
      <c r="E625" s="91"/>
      <c r="F625" s="24"/>
      <c r="G625" s="20"/>
      <c r="H625" s="20"/>
      <c r="I625" s="20"/>
      <c r="J625" s="20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6" t="s">
        <v>689</v>
      </c>
      <c r="B626" s="25" t="s">
        <v>24</v>
      </c>
      <c r="C626" s="16"/>
      <c r="D626" s="17"/>
      <c r="E626" s="89"/>
      <c r="F626" s="18"/>
      <c r="G626" s="26">
        <f>SUM(F628:F639)</f>
        <v>229310</v>
      </c>
      <c r="H626" s="27">
        <v>2.1</v>
      </c>
      <c r="I626" s="28">
        <f>G626/H626</f>
        <v>109195.2381</v>
      </c>
      <c r="J626" s="29" t="s">
        <v>9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4"/>
      <c r="B627" s="15"/>
      <c r="C627" s="16"/>
      <c r="D627" s="17"/>
      <c r="E627" s="89"/>
      <c r="F627" s="18"/>
      <c r="G627" s="14"/>
      <c r="H627" s="14"/>
      <c r="I627" s="14"/>
      <c r="J627" s="14"/>
      <c r="K627" s="2"/>
      <c r="L627" s="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4"/>
      <c r="B628" s="30" t="s">
        <v>106</v>
      </c>
      <c r="C628" s="17">
        <v>0.2</v>
      </c>
      <c r="D628" s="17" t="s">
        <v>9</v>
      </c>
      <c r="E628" s="89">
        <v>50000.0</v>
      </c>
      <c r="F628" s="18">
        <f t="shared" ref="F628:F639" si="57">E628*C628</f>
        <v>10000</v>
      </c>
      <c r="G628" s="14"/>
      <c r="H628" s="14"/>
      <c r="I628" s="14"/>
      <c r="J628" s="14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4"/>
      <c r="B629" s="30" t="s">
        <v>219</v>
      </c>
      <c r="C629" s="17">
        <v>0.8</v>
      </c>
      <c r="D629" s="17" t="s">
        <v>9</v>
      </c>
      <c r="E629" s="89">
        <v>20000.0</v>
      </c>
      <c r="F629" s="18">
        <f t="shared" si="57"/>
        <v>16000</v>
      </c>
      <c r="G629" s="14"/>
      <c r="H629" s="14"/>
      <c r="I629" s="14"/>
      <c r="J629" s="14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4"/>
      <c r="B630" s="30" t="s">
        <v>87</v>
      </c>
      <c r="C630" s="17">
        <v>0.2</v>
      </c>
      <c r="D630" s="17" t="s">
        <v>9</v>
      </c>
      <c r="E630" s="89">
        <v>50000.0</v>
      </c>
      <c r="F630" s="18">
        <f t="shared" si="57"/>
        <v>10000</v>
      </c>
      <c r="G630" s="14"/>
      <c r="H630" s="14"/>
      <c r="I630" s="14"/>
      <c r="J630" s="14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4"/>
      <c r="B631" s="30" t="s">
        <v>221</v>
      </c>
      <c r="C631" s="17">
        <v>0.1</v>
      </c>
      <c r="D631" s="17" t="s">
        <v>9</v>
      </c>
      <c r="E631" s="89">
        <v>60000.0</v>
      </c>
      <c r="F631" s="18">
        <f t="shared" si="57"/>
        <v>6000</v>
      </c>
      <c r="G631" s="14"/>
      <c r="H631" s="14"/>
      <c r="I631" s="14"/>
      <c r="J631" s="14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4"/>
      <c r="B632" s="30" t="s">
        <v>140</v>
      </c>
      <c r="C632" s="17">
        <v>0.07</v>
      </c>
      <c r="D632" s="17" t="s">
        <v>9</v>
      </c>
      <c r="E632" s="89">
        <v>50000.0</v>
      </c>
      <c r="F632" s="18">
        <f t="shared" si="57"/>
        <v>3500</v>
      </c>
      <c r="G632" s="14"/>
      <c r="H632" s="14"/>
      <c r="I632" s="14"/>
      <c r="J632" s="14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4"/>
      <c r="B633" s="30" t="s">
        <v>243</v>
      </c>
      <c r="C633" s="17">
        <v>0.07</v>
      </c>
      <c r="D633" s="17" t="s">
        <v>9</v>
      </c>
      <c r="E633" s="89">
        <v>200000.0</v>
      </c>
      <c r="F633" s="18">
        <f t="shared" si="57"/>
        <v>14000</v>
      </c>
      <c r="G633" s="14"/>
      <c r="H633" s="14"/>
      <c r="I633" s="14"/>
      <c r="J633" s="14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4"/>
      <c r="B634" s="30" t="s">
        <v>690</v>
      </c>
      <c r="C634" s="17">
        <v>0.05</v>
      </c>
      <c r="D634" s="17" t="s">
        <v>9</v>
      </c>
      <c r="E634" s="89">
        <v>100000.0</v>
      </c>
      <c r="F634" s="18">
        <f t="shared" si="57"/>
        <v>5000</v>
      </c>
      <c r="G634" s="14"/>
      <c r="H634" s="14"/>
      <c r="I634" s="14"/>
      <c r="J634" s="14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4"/>
      <c r="B635" s="30" t="s">
        <v>11</v>
      </c>
      <c r="C635" s="17">
        <v>0.05</v>
      </c>
      <c r="D635" s="17" t="s">
        <v>9</v>
      </c>
      <c r="E635" s="89">
        <v>3000.0</v>
      </c>
      <c r="F635" s="18">
        <f t="shared" si="57"/>
        <v>150</v>
      </c>
      <c r="G635" s="14"/>
      <c r="H635" s="14"/>
      <c r="I635" s="14"/>
      <c r="J635" s="14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4"/>
      <c r="B636" s="30" t="s">
        <v>432</v>
      </c>
      <c r="C636" s="17">
        <v>0.1</v>
      </c>
      <c r="D636" s="17" t="s">
        <v>9</v>
      </c>
      <c r="E636" s="89">
        <v>800000.0</v>
      </c>
      <c r="F636" s="18">
        <f t="shared" si="57"/>
        <v>80000</v>
      </c>
      <c r="G636" s="14"/>
      <c r="H636" s="14"/>
      <c r="I636" s="14"/>
      <c r="J636" s="14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4"/>
      <c r="B637" s="30" t="s">
        <v>691</v>
      </c>
      <c r="C637" s="17">
        <v>1.0</v>
      </c>
      <c r="D637" s="17" t="s">
        <v>9</v>
      </c>
      <c r="E637" s="89">
        <v>80000.0</v>
      </c>
      <c r="F637" s="18">
        <f t="shared" si="57"/>
        <v>80000</v>
      </c>
      <c r="G637" s="14"/>
      <c r="H637" s="14"/>
      <c r="I637" s="14"/>
      <c r="J637" s="14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4"/>
      <c r="B638" s="30" t="s">
        <v>227</v>
      </c>
      <c r="C638" s="17">
        <v>0.01</v>
      </c>
      <c r="D638" s="17" t="s">
        <v>9</v>
      </c>
      <c r="E638" s="89">
        <v>380000.0</v>
      </c>
      <c r="F638" s="18">
        <f t="shared" si="57"/>
        <v>3800</v>
      </c>
      <c r="G638" s="14"/>
      <c r="H638" s="14"/>
      <c r="I638" s="14"/>
      <c r="J638" s="14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4"/>
      <c r="B639" s="30" t="s">
        <v>124</v>
      </c>
      <c r="C639" s="17">
        <v>0.01</v>
      </c>
      <c r="D639" s="17" t="s">
        <v>9</v>
      </c>
      <c r="E639" s="89">
        <v>86000.0</v>
      </c>
      <c r="F639" s="18">
        <f t="shared" si="57"/>
        <v>860</v>
      </c>
      <c r="G639" s="14"/>
      <c r="H639" s="14"/>
      <c r="I639" s="14"/>
      <c r="J639" s="14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0"/>
      <c r="B640" s="21"/>
      <c r="C640" s="23"/>
      <c r="D640" s="23"/>
      <c r="E640" s="91"/>
      <c r="F640" s="24"/>
      <c r="G640" s="20"/>
      <c r="H640" s="20"/>
      <c r="I640" s="20"/>
      <c r="J640" s="20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6" t="s">
        <v>692</v>
      </c>
      <c r="B641" s="25" t="s">
        <v>24</v>
      </c>
      <c r="C641" s="16"/>
      <c r="D641" s="17"/>
      <c r="E641" s="89"/>
      <c r="F641" s="18"/>
      <c r="G641" s="26">
        <f>SUM(F643:F644)</f>
        <v>122650</v>
      </c>
      <c r="H641" s="27">
        <v>1.0</v>
      </c>
      <c r="I641" s="28">
        <f>G641/H641</f>
        <v>122650</v>
      </c>
      <c r="J641" s="29" t="s">
        <v>9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4"/>
      <c r="B642" s="15"/>
      <c r="C642" s="16"/>
      <c r="D642" s="17"/>
      <c r="E642" s="89"/>
      <c r="F642" s="18"/>
      <c r="G642" s="14"/>
      <c r="H642" s="14"/>
      <c r="I642" s="14"/>
      <c r="J642" s="14"/>
      <c r="K642" s="2"/>
      <c r="L642" s="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4"/>
      <c r="B643" s="30" t="s">
        <v>693</v>
      </c>
      <c r="C643" s="17">
        <v>0.003</v>
      </c>
      <c r="D643" s="17" t="s">
        <v>9</v>
      </c>
      <c r="E643" s="89">
        <v>1.255E7</v>
      </c>
      <c r="F643" s="18">
        <f t="shared" ref="F643:F644" si="58">E643*C643</f>
        <v>37650</v>
      </c>
      <c r="G643" s="14"/>
      <c r="H643" s="14"/>
      <c r="I643" s="14"/>
      <c r="J643" s="14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4"/>
      <c r="B644" s="30" t="s">
        <v>694</v>
      </c>
      <c r="C644" s="17">
        <v>1.0</v>
      </c>
      <c r="D644" s="17" t="s">
        <v>9</v>
      </c>
      <c r="E644" s="89">
        <v>85000.0</v>
      </c>
      <c r="F644" s="18">
        <f t="shared" si="58"/>
        <v>85000</v>
      </c>
      <c r="G644" s="14"/>
      <c r="H644" s="14"/>
      <c r="I644" s="14"/>
      <c r="J644" s="14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0"/>
      <c r="B645" s="21"/>
      <c r="C645" s="23"/>
      <c r="D645" s="23"/>
      <c r="E645" s="91"/>
      <c r="F645" s="24"/>
      <c r="G645" s="20"/>
      <c r="H645" s="20"/>
      <c r="I645" s="20"/>
      <c r="J645" s="20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6" t="s">
        <v>695</v>
      </c>
      <c r="B646" s="25" t="s">
        <v>24</v>
      </c>
      <c r="C646" s="16"/>
      <c r="D646" s="17"/>
      <c r="E646" s="89"/>
      <c r="F646" s="18"/>
      <c r="G646" s="26">
        <f>SUM(F648:F654)</f>
        <v>42017.5</v>
      </c>
      <c r="H646" s="27">
        <v>0.4</v>
      </c>
      <c r="I646" s="28">
        <f>G646/H646</f>
        <v>105043.75</v>
      </c>
      <c r="J646" s="29" t="s">
        <v>9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4"/>
      <c r="B647" s="15"/>
      <c r="C647" s="16"/>
      <c r="D647" s="17"/>
      <c r="E647" s="89"/>
      <c r="F647" s="18"/>
      <c r="G647" s="14"/>
      <c r="H647" s="14"/>
      <c r="I647" s="14"/>
      <c r="J647" s="14"/>
      <c r="K647" s="2"/>
      <c r="L647" s="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4"/>
      <c r="B648" s="30" t="s">
        <v>696</v>
      </c>
      <c r="C648" s="17">
        <v>0.25</v>
      </c>
      <c r="D648" s="17" t="s">
        <v>9</v>
      </c>
      <c r="E648" s="89">
        <f>I641</f>
        <v>122650</v>
      </c>
      <c r="F648" s="18">
        <f t="shared" ref="F648:F654" si="59">E648*C648</f>
        <v>30662.5</v>
      </c>
      <c r="G648" s="14"/>
      <c r="H648" s="14"/>
      <c r="I648" s="14"/>
      <c r="J648" s="14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4"/>
      <c r="B649" s="30" t="s">
        <v>273</v>
      </c>
      <c r="C649" s="17">
        <v>0.03</v>
      </c>
      <c r="D649" s="17" t="s">
        <v>9</v>
      </c>
      <c r="E649" s="89">
        <v>75000.0</v>
      </c>
      <c r="F649" s="18">
        <f t="shared" si="59"/>
        <v>2250</v>
      </c>
      <c r="G649" s="14"/>
      <c r="H649" s="14"/>
      <c r="I649" s="14"/>
      <c r="J649" s="14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4"/>
      <c r="B650" s="30" t="s">
        <v>220</v>
      </c>
      <c r="C650" s="17">
        <v>0.1</v>
      </c>
      <c r="D650" s="17" t="s">
        <v>9</v>
      </c>
      <c r="E650" s="89">
        <v>60000.0</v>
      </c>
      <c r="F650" s="18">
        <f t="shared" si="59"/>
        <v>6000</v>
      </c>
      <c r="G650" s="14"/>
      <c r="H650" s="14"/>
      <c r="I650" s="14"/>
      <c r="J650" s="14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4"/>
      <c r="B651" s="30" t="s">
        <v>87</v>
      </c>
      <c r="C651" s="17">
        <v>0.01</v>
      </c>
      <c r="D651" s="17" t="s">
        <v>9</v>
      </c>
      <c r="E651" s="89">
        <v>50000.0</v>
      </c>
      <c r="F651" s="18">
        <f t="shared" si="59"/>
        <v>500</v>
      </c>
      <c r="G651" s="14"/>
      <c r="H651" s="14"/>
      <c r="I651" s="14"/>
      <c r="J651" s="14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4"/>
      <c r="B652" s="30" t="s">
        <v>149</v>
      </c>
      <c r="C652" s="17">
        <v>0.07</v>
      </c>
      <c r="D652" s="17" t="s">
        <v>9</v>
      </c>
      <c r="E652" s="89">
        <v>30000.0</v>
      </c>
      <c r="F652" s="18">
        <f t="shared" si="59"/>
        <v>2100</v>
      </c>
      <c r="G652" s="14"/>
      <c r="H652" s="14"/>
      <c r="I652" s="14"/>
      <c r="J652" s="14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4"/>
      <c r="B653" s="30" t="s">
        <v>697</v>
      </c>
      <c r="C653" s="17">
        <v>0.007</v>
      </c>
      <c r="D653" s="17" t="s">
        <v>9</v>
      </c>
      <c r="E653" s="89">
        <v>65000.0</v>
      </c>
      <c r="F653" s="18">
        <f t="shared" si="59"/>
        <v>455</v>
      </c>
      <c r="G653" s="14"/>
      <c r="H653" s="14"/>
      <c r="I653" s="14"/>
      <c r="J653" s="14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4"/>
      <c r="B654" s="30" t="s">
        <v>13</v>
      </c>
      <c r="C654" s="17">
        <v>0.005</v>
      </c>
      <c r="D654" s="17" t="s">
        <v>9</v>
      </c>
      <c r="E654" s="89">
        <v>10000.0</v>
      </c>
      <c r="F654" s="18">
        <f t="shared" si="59"/>
        <v>50</v>
      </c>
      <c r="G654" s="14"/>
      <c r="H654" s="14"/>
      <c r="I654" s="14"/>
      <c r="J654" s="14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0"/>
      <c r="B655" s="21"/>
      <c r="C655" s="23"/>
      <c r="D655" s="23"/>
      <c r="E655" s="91"/>
      <c r="F655" s="24"/>
      <c r="G655" s="20"/>
      <c r="H655" s="20"/>
      <c r="I655" s="20"/>
      <c r="J655" s="20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6" t="s">
        <v>698</v>
      </c>
      <c r="B656" s="25" t="s">
        <v>24</v>
      </c>
      <c r="C656" s="16"/>
      <c r="D656" s="17"/>
      <c r="E656" s="89"/>
      <c r="F656" s="18"/>
      <c r="G656" s="26">
        <f>SUM(F658:F669)</f>
        <v>132750</v>
      </c>
      <c r="H656" s="27">
        <v>1.3</v>
      </c>
      <c r="I656" s="28">
        <f>G656/H656</f>
        <v>102115.3846</v>
      </c>
      <c r="J656" s="29" t="s">
        <v>9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4"/>
      <c r="B657" s="15"/>
      <c r="C657" s="16"/>
      <c r="D657" s="17"/>
      <c r="E657" s="89"/>
      <c r="F657" s="18"/>
      <c r="G657" s="14"/>
      <c r="H657" s="14"/>
      <c r="I657" s="14"/>
      <c r="J657" s="14"/>
      <c r="K657" s="2"/>
      <c r="L657" s="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4"/>
      <c r="B658" s="30" t="s">
        <v>86</v>
      </c>
      <c r="C658" s="17">
        <v>0.65</v>
      </c>
      <c r="D658" s="17" t="s">
        <v>9</v>
      </c>
      <c r="E658" s="89">
        <v>27000.0</v>
      </c>
      <c r="F658" s="18">
        <f t="shared" ref="F658:F669" si="60">E658*C658</f>
        <v>17550</v>
      </c>
      <c r="G658" s="14"/>
      <c r="H658" s="14"/>
      <c r="I658" s="14"/>
      <c r="J658" s="14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4"/>
      <c r="B659" s="30" t="s">
        <v>269</v>
      </c>
      <c r="C659" s="17">
        <v>0.3</v>
      </c>
      <c r="D659" s="17" t="s">
        <v>9</v>
      </c>
      <c r="E659" s="89">
        <v>60000.0</v>
      </c>
      <c r="F659" s="18">
        <f t="shared" si="60"/>
        <v>18000</v>
      </c>
      <c r="G659" s="14"/>
      <c r="H659" s="14"/>
      <c r="I659" s="14"/>
      <c r="J659" s="14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4"/>
      <c r="B660" s="30" t="s">
        <v>221</v>
      </c>
      <c r="C660" s="17">
        <v>0.02</v>
      </c>
      <c r="D660" s="17" t="s">
        <v>9</v>
      </c>
      <c r="E660" s="89">
        <v>60000.0</v>
      </c>
      <c r="F660" s="18">
        <f t="shared" si="60"/>
        <v>1200</v>
      </c>
      <c r="G660" s="14"/>
      <c r="H660" s="14"/>
      <c r="I660" s="14"/>
      <c r="J660" s="14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4"/>
      <c r="B661" s="30" t="s">
        <v>699</v>
      </c>
      <c r="C661" s="17">
        <v>0.2</v>
      </c>
      <c r="D661" s="17" t="s">
        <v>9</v>
      </c>
      <c r="E661" s="89">
        <v>45000.0</v>
      </c>
      <c r="F661" s="18">
        <f t="shared" si="60"/>
        <v>9000</v>
      </c>
      <c r="G661" s="14"/>
      <c r="H661" s="14"/>
      <c r="I661" s="14"/>
      <c r="J661" s="14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4"/>
      <c r="B662" s="30" t="s">
        <v>87</v>
      </c>
      <c r="C662" s="17">
        <v>0.075</v>
      </c>
      <c r="D662" s="17" t="s">
        <v>9</v>
      </c>
      <c r="E662" s="89">
        <v>50000.0</v>
      </c>
      <c r="F662" s="18">
        <f t="shared" si="60"/>
        <v>3750</v>
      </c>
      <c r="G662" s="14"/>
      <c r="H662" s="14"/>
      <c r="I662" s="14"/>
      <c r="J662" s="14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4"/>
      <c r="B663" s="30" t="s">
        <v>416</v>
      </c>
      <c r="C663" s="17">
        <v>0.015</v>
      </c>
      <c r="D663" s="17" t="s">
        <v>9</v>
      </c>
      <c r="E663" s="89">
        <v>50000.0</v>
      </c>
      <c r="F663" s="18">
        <f t="shared" si="60"/>
        <v>750</v>
      </c>
      <c r="G663" s="14"/>
      <c r="H663" s="14"/>
      <c r="I663" s="14"/>
      <c r="J663" s="14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4"/>
      <c r="B664" s="30" t="s">
        <v>219</v>
      </c>
      <c r="C664" s="17">
        <v>0.05</v>
      </c>
      <c r="D664" s="17" t="s">
        <v>9</v>
      </c>
      <c r="E664" s="89">
        <v>20000.0</v>
      </c>
      <c r="F664" s="18">
        <f t="shared" si="60"/>
        <v>1000</v>
      </c>
      <c r="G664" s="14"/>
      <c r="H664" s="14"/>
      <c r="I664" s="14"/>
      <c r="J664" s="14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4"/>
      <c r="B665" s="30" t="s">
        <v>700</v>
      </c>
      <c r="C665" s="17">
        <v>0.1</v>
      </c>
      <c r="D665" s="17" t="s">
        <v>9</v>
      </c>
      <c r="E665" s="89">
        <v>720000.0</v>
      </c>
      <c r="F665" s="18">
        <f t="shared" si="60"/>
        <v>72000</v>
      </c>
      <c r="G665" s="14"/>
      <c r="H665" s="14"/>
      <c r="I665" s="14"/>
      <c r="J665" s="14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4"/>
      <c r="B666" s="30" t="s">
        <v>253</v>
      </c>
      <c r="C666" s="17">
        <v>0.1</v>
      </c>
      <c r="D666" s="17" t="s">
        <v>9</v>
      </c>
      <c r="E666" s="89">
        <v>37000.0</v>
      </c>
      <c r="F666" s="18">
        <f t="shared" si="60"/>
        <v>3700</v>
      </c>
      <c r="G666" s="14"/>
      <c r="H666" s="14"/>
      <c r="I666" s="14"/>
      <c r="J666" s="14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4"/>
      <c r="B667" s="30" t="s">
        <v>377</v>
      </c>
      <c r="C667" s="17">
        <v>0.05</v>
      </c>
      <c r="D667" s="17" t="s">
        <v>9</v>
      </c>
      <c r="E667" s="89">
        <v>85000.0</v>
      </c>
      <c r="F667" s="18">
        <f t="shared" si="60"/>
        <v>4250</v>
      </c>
      <c r="G667" s="14"/>
      <c r="H667" s="14"/>
      <c r="I667" s="14"/>
      <c r="J667" s="14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4"/>
      <c r="B668" s="30" t="s">
        <v>13</v>
      </c>
      <c r="C668" s="17">
        <v>0.005</v>
      </c>
      <c r="D668" s="17" t="s">
        <v>9</v>
      </c>
      <c r="E668" s="89">
        <v>10000.0</v>
      </c>
      <c r="F668" s="18">
        <f t="shared" si="60"/>
        <v>50</v>
      </c>
      <c r="G668" s="14"/>
      <c r="H668" s="14"/>
      <c r="I668" s="14"/>
      <c r="J668" s="14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4"/>
      <c r="B669" s="30" t="s">
        <v>631</v>
      </c>
      <c r="C669" s="17">
        <v>0.05</v>
      </c>
      <c r="D669" s="17" t="s">
        <v>9</v>
      </c>
      <c r="E669" s="89">
        <v>30000.0</v>
      </c>
      <c r="F669" s="18">
        <f t="shared" si="60"/>
        <v>1500</v>
      </c>
      <c r="G669" s="14"/>
      <c r="H669" s="14"/>
      <c r="I669" s="14"/>
      <c r="J669" s="14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0"/>
      <c r="B670" s="21"/>
      <c r="C670" s="23"/>
      <c r="D670" s="23"/>
      <c r="E670" s="91"/>
      <c r="F670" s="24"/>
      <c r="G670" s="20"/>
      <c r="H670" s="20"/>
      <c r="I670" s="20"/>
      <c r="J670" s="20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6" t="s">
        <v>701</v>
      </c>
      <c r="B671" s="25" t="s">
        <v>24</v>
      </c>
      <c r="C671" s="16"/>
      <c r="D671" s="17"/>
      <c r="E671" s="89"/>
      <c r="F671" s="18"/>
      <c r="G671" s="26">
        <f>SUM(F673:F675)</f>
        <v>8800</v>
      </c>
      <c r="H671" s="27">
        <v>0.4</v>
      </c>
      <c r="I671" s="28">
        <f>G671/H671</f>
        <v>22000</v>
      </c>
      <c r="J671" s="29" t="s">
        <v>9</v>
      </c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4"/>
      <c r="B672" s="15"/>
      <c r="C672" s="16"/>
      <c r="D672" s="17"/>
      <c r="E672" s="89"/>
      <c r="F672" s="18"/>
      <c r="G672" s="14"/>
      <c r="H672" s="14"/>
      <c r="I672" s="14"/>
      <c r="J672" s="14"/>
      <c r="K672" s="2"/>
      <c r="L672" s="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4"/>
      <c r="B673" s="30" t="s">
        <v>702</v>
      </c>
      <c r="C673" s="17">
        <v>0.25</v>
      </c>
      <c r="D673" s="17" t="s">
        <v>9</v>
      </c>
      <c r="E673" s="89">
        <v>20000.0</v>
      </c>
      <c r="F673" s="18">
        <f t="shared" ref="F673:F675" si="61">E673*C673</f>
        <v>5000</v>
      </c>
      <c r="G673" s="14"/>
      <c r="H673" s="14"/>
      <c r="I673" s="14"/>
      <c r="J673" s="14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4"/>
      <c r="B674" s="30" t="s">
        <v>219</v>
      </c>
      <c r="C674" s="17">
        <v>0.04</v>
      </c>
      <c r="D674" s="17" t="s">
        <v>9</v>
      </c>
      <c r="E674" s="89">
        <v>20000.0</v>
      </c>
      <c r="F674" s="18">
        <f t="shared" si="61"/>
        <v>800</v>
      </c>
      <c r="G674" s="14"/>
      <c r="H674" s="14"/>
      <c r="I674" s="14"/>
      <c r="J674" s="14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4"/>
      <c r="B675" s="30" t="s">
        <v>703</v>
      </c>
      <c r="C675" s="17">
        <v>0.015</v>
      </c>
      <c r="D675" s="17" t="s">
        <v>9</v>
      </c>
      <c r="E675" s="89">
        <v>200000.0</v>
      </c>
      <c r="F675" s="18">
        <f t="shared" si="61"/>
        <v>3000</v>
      </c>
      <c r="G675" s="14"/>
      <c r="H675" s="14"/>
      <c r="I675" s="14"/>
      <c r="J675" s="14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0"/>
      <c r="B676" s="21"/>
      <c r="C676" s="23"/>
      <c r="D676" s="23"/>
      <c r="E676" s="91"/>
      <c r="F676" s="24"/>
      <c r="G676" s="20"/>
      <c r="H676" s="20"/>
      <c r="I676" s="20"/>
      <c r="J676" s="20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6" t="s">
        <v>704</v>
      </c>
      <c r="B677" s="25" t="s">
        <v>24</v>
      </c>
      <c r="C677" s="16"/>
      <c r="D677" s="17"/>
      <c r="E677" s="89"/>
      <c r="F677" s="18"/>
      <c r="G677" s="26">
        <f>SUM(F679:F681)</f>
        <v>20550</v>
      </c>
      <c r="H677" s="27">
        <v>0.4</v>
      </c>
      <c r="I677" s="28">
        <f>G677/H677</f>
        <v>51375</v>
      </c>
      <c r="J677" s="29" t="s">
        <v>9</v>
      </c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4"/>
      <c r="B678" s="15"/>
      <c r="C678" s="16"/>
      <c r="D678" s="17"/>
      <c r="E678" s="89"/>
      <c r="F678" s="18"/>
      <c r="G678" s="14"/>
      <c r="H678" s="14"/>
      <c r="I678" s="14"/>
      <c r="J678" s="14"/>
      <c r="K678" s="2"/>
      <c r="L678" s="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4"/>
      <c r="B679" s="30" t="s">
        <v>377</v>
      </c>
      <c r="C679" s="17">
        <v>0.15</v>
      </c>
      <c r="D679" s="17" t="s">
        <v>9</v>
      </c>
      <c r="E679" s="89">
        <v>85000.0</v>
      </c>
      <c r="F679" s="18">
        <f t="shared" ref="F679:F681" si="62">E679*C679</f>
        <v>12750</v>
      </c>
      <c r="G679" s="14"/>
      <c r="H679" s="14"/>
      <c r="I679" s="14"/>
      <c r="J679" s="14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4"/>
      <c r="B680" s="30" t="s">
        <v>149</v>
      </c>
      <c r="C680" s="17">
        <v>0.2</v>
      </c>
      <c r="D680" s="17" t="s">
        <v>9</v>
      </c>
      <c r="E680" s="89">
        <v>30000.0</v>
      </c>
      <c r="F680" s="18">
        <f t="shared" si="62"/>
        <v>6000</v>
      </c>
      <c r="G680" s="14"/>
      <c r="H680" s="14"/>
      <c r="I680" s="14"/>
      <c r="J680" s="14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4"/>
      <c r="B681" s="30" t="s">
        <v>631</v>
      </c>
      <c r="C681" s="17">
        <v>0.06</v>
      </c>
      <c r="D681" s="17" t="s">
        <v>9</v>
      </c>
      <c r="E681" s="89">
        <v>30000.0</v>
      </c>
      <c r="F681" s="18">
        <f t="shared" si="62"/>
        <v>1800</v>
      </c>
      <c r="G681" s="14"/>
      <c r="H681" s="14"/>
      <c r="I681" s="14"/>
      <c r="J681" s="14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0"/>
      <c r="B682" s="21"/>
      <c r="C682" s="23"/>
      <c r="D682" s="23"/>
      <c r="E682" s="91"/>
      <c r="F682" s="24"/>
      <c r="G682" s="20"/>
      <c r="H682" s="20"/>
      <c r="I682" s="20"/>
      <c r="J682" s="20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6" t="s">
        <v>705</v>
      </c>
      <c r="B683" s="25" t="s">
        <v>24</v>
      </c>
      <c r="C683" s="16"/>
      <c r="D683" s="17"/>
      <c r="E683" s="89"/>
      <c r="F683" s="18"/>
      <c r="G683" s="26">
        <f>SUM(F685:F688)</f>
        <v>12800</v>
      </c>
      <c r="H683" s="27">
        <v>0.2</v>
      </c>
      <c r="I683" s="28">
        <f>G683/H683</f>
        <v>64000</v>
      </c>
      <c r="J683" s="29" t="s">
        <v>9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4"/>
      <c r="B684" s="15"/>
      <c r="C684" s="16"/>
      <c r="D684" s="17"/>
      <c r="E684" s="89"/>
      <c r="F684" s="18"/>
      <c r="G684" s="14"/>
      <c r="H684" s="14"/>
      <c r="I684" s="14"/>
      <c r="J684" s="14"/>
      <c r="K684" s="2"/>
      <c r="L684" s="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4"/>
      <c r="B685" s="30" t="s">
        <v>161</v>
      </c>
      <c r="C685" s="17">
        <v>0.15</v>
      </c>
      <c r="D685" s="17" t="s">
        <v>9</v>
      </c>
      <c r="E685" s="89">
        <v>60000.0</v>
      </c>
      <c r="F685" s="18">
        <f t="shared" ref="F685:F688" si="63">E685*C685</f>
        <v>9000</v>
      </c>
      <c r="G685" s="14"/>
      <c r="H685" s="14"/>
      <c r="I685" s="14"/>
      <c r="J685" s="14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4"/>
      <c r="B686" s="30" t="s">
        <v>253</v>
      </c>
      <c r="C686" s="17">
        <v>0.05</v>
      </c>
      <c r="D686" s="17" t="s">
        <v>9</v>
      </c>
      <c r="E686" s="89">
        <v>37000.0</v>
      </c>
      <c r="F686" s="18">
        <f t="shared" si="63"/>
        <v>1850</v>
      </c>
      <c r="G686" s="14"/>
      <c r="H686" s="14"/>
      <c r="I686" s="14"/>
      <c r="J686" s="14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4"/>
      <c r="B687" s="30" t="s">
        <v>13</v>
      </c>
      <c r="C687" s="17">
        <v>0.005</v>
      </c>
      <c r="D687" s="17" t="s">
        <v>9</v>
      </c>
      <c r="E687" s="89">
        <v>10000.0</v>
      </c>
      <c r="F687" s="18">
        <f t="shared" si="63"/>
        <v>50</v>
      </c>
      <c r="G687" s="14"/>
      <c r="H687" s="14"/>
      <c r="I687" s="14"/>
      <c r="J687" s="14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4"/>
      <c r="B688" s="30" t="s">
        <v>227</v>
      </c>
      <c r="C688" s="17">
        <v>0.005</v>
      </c>
      <c r="D688" s="17" t="s">
        <v>9</v>
      </c>
      <c r="E688" s="89">
        <v>380000.0</v>
      </c>
      <c r="F688" s="18">
        <f t="shared" si="63"/>
        <v>1900</v>
      </c>
      <c r="G688" s="14"/>
      <c r="H688" s="14"/>
      <c r="I688" s="14"/>
      <c r="J688" s="14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0"/>
      <c r="B689" s="21"/>
      <c r="C689" s="23"/>
      <c r="D689" s="23"/>
      <c r="E689" s="91"/>
      <c r="F689" s="24"/>
      <c r="G689" s="20"/>
      <c r="H689" s="20"/>
      <c r="I689" s="20"/>
      <c r="J689" s="20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6" t="s">
        <v>706</v>
      </c>
      <c r="B690" s="128" t="s">
        <v>24</v>
      </c>
      <c r="C690" s="16"/>
      <c r="D690" s="17"/>
      <c r="E690" s="89"/>
      <c r="F690" s="18"/>
      <c r="G690" s="26">
        <f>SUM(F692:F693)</f>
        <v>0</v>
      </c>
      <c r="H690" s="27">
        <v>0.2</v>
      </c>
      <c r="I690" s="28">
        <f>G690/H690</f>
        <v>0</v>
      </c>
      <c r="J690" s="29" t="s">
        <v>9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4"/>
      <c r="B691" s="15"/>
      <c r="C691" s="16"/>
      <c r="D691" s="17"/>
      <c r="E691" s="89"/>
      <c r="F691" s="18"/>
      <c r="G691" s="14"/>
      <c r="H691" s="14"/>
      <c r="I691" s="14"/>
      <c r="J691" s="14"/>
      <c r="K691" s="2"/>
      <c r="L691" s="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4"/>
      <c r="B692" s="30" t="s">
        <v>575</v>
      </c>
      <c r="C692" s="16">
        <v>0.4</v>
      </c>
      <c r="D692" s="17" t="s">
        <v>9</v>
      </c>
      <c r="E692" s="89"/>
      <c r="F692" s="18">
        <f t="shared" ref="F692:F693" si="64">E692*C692</f>
        <v>0</v>
      </c>
      <c r="G692" s="14"/>
      <c r="H692" s="14"/>
      <c r="I692" s="14"/>
      <c r="J692" s="14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4"/>
      <c r="B693" s="30" t="s">
        <v>707</v>
      </c>
      <c r="C693" s="17">
        <v>0.04</v>
      </c>
      <c r="D693" s="17" t="s">
        <v>9</v>
      </c>
      <c r="E693" s="89"/>
      <c r="F693" s="18">
        <f t="shared" si="64"/>
        <v>0</v>
      </c>
      <c r="G693" s="14"/>
      <c r="H693" s="14"/>
      <c r="I693" s="14"/>
      <c r="J693" s="14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0"/>
      <c r="B694" s="21"/>
      <c r="C694" s="23"/>
      <c r="D694" s="17"/>
      <c r="E694" s="91"/>
      <c r="F694" s="24"/>
      <c r="G694" s="20"/>
      <c r="H694" s="20"/>
      <c r="I694" s="20"/>
      <c r="J694" s="20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6" t="s">
        <v>708</v>
      </c>
      <c r="B695" s="128" t="s">
        <v>24</v>
      </c>
      <c r="C695" s="3"/>
      <c r="D695" s="8"/>
      <c r="E695" s="129"/>
      <c r="F695" s="18"/>
      <c r="G695" s="26">
        <f>SUM(F697:F698)</f>
        <v>225500</v>
      </c>
      <c r="H695" s="27">
        <v>2.5</v>
      </c>
      <c r="I695" s="28">
        <f>G695/H695</f>
        <v>90200</v>
      </c>
      <c r="J695" s="29" t="s">
        <v>9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4"/>
      <c r="B696" s="15"/>
      <c r="C696" s="3"/>
      <c r="D696" s="17"/>
      <c r="E696" s="129"/>
      <c r="F696" s="18"/>
      <c r="G696" s="14"/>
      <c r="H696" s="14"/>
      <c r="I696" s="14"/>
      <c r="J696" s="14"/>
      <c r="K696" s="2"/>
      <c r="L696" s="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4"/>
      <c r="B697" s="30" t="s">
        <v>709</v>
      </c>
      <c r="C697" s="3">
        <v>3.15</v>
      </c>
      <c r="D697" s="17" t="s">
        <v>9</v>
      </c>
      <c r="E697" s="129">
        <v>70000.0</v>
      </c>
      <c r="F697" s="18">
        <f t="shared" ref="F697:F703" si="65">E697*C697</f>
        <v>220500</v>
      </c>
      <c r="G697" s="14"/>
      <c r="H697" s="14"/>
      <c r="I697" s="14"/>
      <c r="J697" s="14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4"/>
      <c r="B698" s="30" t="s">
        <v>710</v>
      </c>
      <c r="C698" s="130">
        <v>0.1</v>
      </c>
      <c r="D698" s="17" t="s">
        <v>9</v>
      </c>
      <c r="E698" s="129">
        <v>50000.0</v>
      </c>
      <c r="F698" s="18">
        <f t="shared" si="65"/>
        <v>5000</v>
      </c>
      <c r="G698" s="14"/>
      <c r="H698" s="14"/>
      <c r="I698" s="14"/>
      <c r="J698" s="14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4"/>
      <c r="B699" s="30" t="s">
        <v>711</v>
      </c>
      <c r="C699" s="130">
        <v>0.2</v>
      </c>
      <c r="D699" s="17" t="s">
        <v>9</v>
      </c>
      <c r="E699" s="129">
        <v>180000.0</v>
      </c>
      <c r="F699" s="18">
        <f t="shared" si="65"/>
        <v>36000</v>
      </c>
      <c r="G699" s="14"/>
      <c r="H699" s="14"/>
      <c r="I699" s="14"/>
      <c r="J699" s="14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4"/>
      <c r="B700" s="30" t="s">
        <v>34</v>
      </c>
      <c r="C700" s="130">
        <v>0.4</v>
      </c>
      <c r="D700" s="17" t="s">
        <v>9</v>
      </c>
      <c r="E700" s="129">
        <v>25000.0</v>
      </c>
      <c r="F700" s="18">
        <f t="shared" si="65"/>
        <v>10000</v>
      </c>
      <c r="G700" s="14"/>
      <c r="H700" s="14"/>
      <c r="I700" s="14"/>
      <c r="J700" s="14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4"/>
      <c r="B701" s="30" t="s">
        <v>470</v>
      </c>
      <c r="C701" s="130">
        <v>0.005</v>
      </c>
      <c r="D701" s="17" t="s">
        <v>9</v>
      </c>
      <c r="E701" s="129">
        <v>7000.0</v>
      </c>
      <c r="F701" s="18">
        <f t="shared" si="65"/>
        <v>35</v>
      </c>
      <c r="G701" s="14"/>
      <c r="H701" s="14"/>
      <c r="I701" s="14"/>
      <c r="J701" s="14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4"/>
      <c r="B702" s="30" t="s">
        <v>672</v>
      </c>
      <c r="C702" s="130">
        <v>0.005</v>
      </c>
      <c r="D702" s="17" t="s">
        <v>9</v>
      </c>
      <c r="E702" s="129">
        <v>540000.0</v>
      </c>
      <c r="F702" s="18">
        <f t="shared" si="65"/>
        <v>2700</v>
      </c>
      <c r="G702" s="14"/>
      <c r="H702" s="14"/>
      <c r="I702" s="14"/>
      <c r="J702" s="14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0"/>
      <c r="B703" s="21" t="s">
        <v>712</v>
      </c>
      <c r="C703" s="131">
        <v>0.003</v>
      </c>
      <c r="D703" s="23" t="s">
        <v>9</v>
      </c>
      <c r="E703" s="132">
        <v>250000.0</v>
      </c>
      <c r="F703" s="18">
        <f t="shared" si="65"/>
        <v>750</v>
      </c>
      <c r="G703" s="20"/>
      <c r="H703" s="20"/>
      <c r="I703" s="20"/>
      <c r="J703" s="20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6"/>
      <c r="B704" s="128" t="s">
        <v>24</v>
      </c>
      <c r="C704" s="3"/>
      <c r="D704" s="8"/>
      <c r="E704" s="129"/>
      <c r="F704" s="18"/>
      <c r="G704" s="26">
        <f>SUM(F706:F707)</f>
        <v>0</v>
      </c>
      <c r="H704" s="27">
        <v>2.5</v>
      </c>
      <c r="I704" s="28">
        <f>G704/H704</f>
        <v>0</v>
      </c>
      <c r="J704" s="29" t="s">
        <v>9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4"/>
      <c r="B705" s="15"/>
      <c r="C705" s="3"/>
      <c r="D705" s="17"/>
      <c r="E705" s="129"/>
      <c r="F705" s="18"/>
      <c r="G705" s="14"/>
      <c r="H705" s="14"/>
      <c r="I705" s="14"/>
      <c r="J705" s="14"/>
      <c r="K705" s="2"/>
      <c r="L705" s="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4"/>
      <c r="B706" s="30"/>
      <c r="C706" s="3"/>
      <c r="D706" s="17" t="s">
        <v>9</v>
      </c>
      <c r="E706" s="129"/>
      <c r="F706" s="18">
        <f t="shared" ref="F706:F712" si="66">E706*C706</f>
        <v>0</v>
      </c>
      <c r="G706" s="14"/>
      <c r="H706" s="14"/>
      <c r="I706" s="14"/>
      <c r="J706" s="14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4"/>
      <c r="B707" s="30"/>
      <c r="C707" s="130"/>
      <c r="D707" s="17" t="s">
        <v>9</v>
      </c>
      <c r="E707" s="129"/>
      <c r="F707" s="18">
        <f t="shared" si="66"/>
        <v>0</v>
      </c>
      <c r="G707" s="14"/>
      <c r="H707" s="14"/>
      <c r="I707" s="14"/>
      <c r="J707" s="14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4"/>
      <c r="B708" s="30"/>
      <c r="C708" s="130"/>
      <c r="D708" s="17" t="s">
        <v>9</v>
      </c>
      <c r="E708" s="129"/>
      <c r="F708" s="18">
        <f t="shared" si="66"/>
        <v>0</v>
      </c>
      <c r="G708" s="14"/>
      <c r="H708" s="14"/>
      <c r="I708" s="14"/>
      <c r="J708" s="14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4"/>
      <c r="B709" s="30"/>
      <c r="C709" s="130"/>
      <c r="D709" s="17" t="s">
        <v>9</v>
      </c>
      <c r="E709" s="129"/>
      <c r="F709" s="18">
        <f t="shared" si="66"/>
        <v>0</v>
      </c>
      <c r="G709" s="14"/>
      <c r="H709" s="14"/>
      <c r="I709" s="14"/>
      <c r="J709" s="14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4"/>
      <c r="B710" s="30"/>
      <c r="C710" s="130"/>
      <c r="D710" s="17" t="s">
        <v>9</v>
      </c>
      <c r="E710" s="129"/>
      <c r="F710" s="18">
        <f t="shared" si="66"/>
        <v>0</v>
      </c>
      <c r="G710" s="14"/>
      <c r="H710" s="14"/>
      <c r="I710" s="14"/>
      <c r="J710" s="14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4"/>
      <c r="B711" s="30"/>
      <c r="C711" s="130"/>
      <c r="D711" s="17" t="s">
        <v>9</v>
      </c>
      <c r="E711" s="129"/>
      <c r="F711" s="18">
        <f t="shared" si="66"/>
        <v>0</v>
      </c>
      <c r="G711" s="14"/>
      <c r="H711" s="14"/>
      <c r="I711" s="14"/>
      <c r="J711" s="14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0"/>
      <c r="B712" s="21"/>
      <c r="C712" s="131"/>
      <c r="D712" s="23" t="s">
        <v>9</v>
      </c>
      <c r="E712" s="132"/>
      <c r="F712" s="18">
        <f t="shared" si="66"/>
        <v>0</v>
      </c>
      <c r="G712" s="20"/>
      <c r="H712" s="20"/>
      <c r="I712" s="20"/>
      <c r="J712" s="20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6" t="s">
        <v>713</v>
      </c>
      <c r="B713" s="128" t="s">
        <v>24</v>
      </c>
      <c r="C713" s="8"/>
      <c r="D713" s="8"/>
      <c r="E713" s="86"/>
      <c r="F713" s="8"/>
      <c r="G713" s="10">
        <f>SUM(F715:F729)</f>
        <v>99090</v>
      </c>
      <c r="H713" s="11">
        <f>SUM(C715:C729)</f>
        <v>0.657</v>
      </c>
      <c r="I713" s="40">
        <f>G713/H713</f>
        <v>150821.9178</v>
      </c>
      <c r="J713" s="13" t="s">
        <v>9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4"/>
      <c r="B714" s="15"/>
      <c r="C714" s="17"/>
      <c r="D714" s="17"/>
      <c r="E714" s="89"/>
      <c r="F714" s="17"/>
      <c r="G714" s="14"/>
      <c r="H714" s="14"/>
      <c r="I714" s="14"/>
      <c r="J714" s="14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4"/>
      <c r="B715" s="30" t="s">
        <v>714</v>
      </c>
      <c r="C715" s="17">
        <v>0.15</v>
      </c>
      <c r="D715" s="17" t="s">
        <v>9</v>
      </c>
      <c r="E715" s="89">
        <v>185000.0</v>
      </c>
      <c r="F715" s="18">
        <f t="shared" ref="F715:F729" si="67">E715*C715</f>
        <v>27750</v>
      </c>
      <c r="G715" s="14"/>
      <c r="H715" s="14"/>
      <c r="I715" s="14"/>
      <c r="J715" s="14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4"/>
      <c r="B716" s="30" t="s">
        <v>18</v>
      </c>
      <c r="C716" s="17">
        <v>0.15</v>
      </c>
      <c r="D716" s="17" t="s">
        <v>9</v>
      </c>
      <c r="E716" s="89">
        <v>30000.0</v>
      </c>
      <c r="F716" s="18">
        <f t="shared" si="67"/>
        <v>4500</v>
      </c>
      <c r="G716" s="14"/>
      <c r="H716" s="14"/>
      <c r="I716" s="14"/>
      <c r="J716" s="14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4"/>
      <c r="B717" s="30" t="s">
        <v>715</v>
      </c>
      <c r="C717" s="17">
        <v>0.15</v>
      </c>
      <c r="D717" s="17" t="s">
        <v>9</v>
      </c>
      <c r="E717" s="89">
        <v>69000.0</v>
      </c>
      <c r="F717" s="18">
        <f t="shared" si="67"/>
        <v>10350</v>
      </c>
      <c r="G717" s="14"/>
      <c r="H717" s="14"/>
      <c r="I717" s="14"/>
      <c r="J717" s="14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4"/>
      <c r="B718" s="30" t="s">
        <v>260</v>
      </c>
      <c r="C718" s="17">
        <v>0.015</v>
      </c>
      <c r="D718" s="17" t="s">
        <v>9</v>
      </c>
      <c r="E718" s="89">
        <v>528000.0</v>
      </c>
      <c r="F718" s="18">
        <f t="shared" si="67"/>
        <v>7920</v>
      </c>
      <c r="G718" s="14"/>
      <c r="H718" s="14"/>
      <c r="I718" s="14"/>
      <c r="J718" s="14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4"/>
      <c r="B719" s="30" t="s">
        <v>259</v>
      </c>
      <c r="C719" s="17">
        <v>0.01</v>
      </c>
      <c r="D719" s="17" t="s">
        <v>9</v>
      </c>
      <c r="E719" s="89">
        <v>120000.0</v>
      </c>
      <c r="F719" s="18">
        <f t="shared" si="67"/>
        <v>1200</v>
      </c>
      <c r="G719" s="14"/>
      <c r="H719" s="14"/>
      <c r="I719" s="14"/>
      <c r="J719" s="14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4"/>
      <c r="B720" s="30" t="s">
        <v>407</v>
      </c>
      <c r="C720" s="17">
        <v>0.005</v>
      </c>
      <c r="D720" s="17" t="s">
        <v>9</v>
      </c>
      <c r="E720" s="89">
        <v>300000.0</v>
      </c>
      <c r="F720" s="18">
        <f t="shared" si="67"/>
        <v>1500</v>
      </c>
      <c r="G720" s="14"/>
      <c r="H720" s="14"/>
      <c r="I720" s="14"/>
      <c r="J720" s="14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4"/>
      <c r="B721" s="30" t="s">
        <v>87</v>
      </c>
      <c r="C721" s="17">
        <v>0.02</v>
      </c>
      <c r="D721" s="17" t="s">
        <v>9</v>
      </c>
      <c r="E721" s="89">
        <v>50000.0</v>
      </c>
      <c r="F721" s="18">
        <f t="shared" si="67"/>
        <v>1000</v>
      </c>
      <c r="G721" s="14"/>
      <c r="H721" s="14"/>
      <c r="I721" s="14"/>
      <c r="J721" s="14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4"/>
      <c r="B722" s="30" t="s">
        <v>716</v>
      </c>
      <c r="C722" s="17">
        <v>0.03</v>
      </c>
      <c r="D722" s="17" t="s">
        <v>9</v>
      </c>
      <c r="E722" s="89">
        <v>90000.0</v>
      </c>
      <c r="F722" s="18">
        <f t="shared" si="67"/>
        <v>2700</v>
      </c>
      <c r="G722" s="14"/>
      <c r="H722" s="14"/>
      <c r="I722" s="14"/>
      <c r="J722" s="14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4"/>
      <c r="B723" s="30" t="s">
        <v>166</v>
      </c>
      <c r="C723" s="17">
        <v>0.007</v>
      </c>
      <c r="D723" s="17" t="s">
        <v>9</v>
      </c>
      <c r="E723" s="89">
        <v>70000.0</v>
      </c>
      <c r="F723" s="18">
        <f t="shared" si="67"/>
        <v>490</v>
      </c>
      <c r="G723" s="14"/>
      <c r="H723" s="14"/>
      <c r="I723" s="14"/>
      <c r="J723" s="14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4"/>
      <c r="B724" s="30" t="s">
        <v>717</v>
      </c>
      <c r="C724" s="17">
        <v>0.03</v>
      </c>
      <c r="D724" s="17" t="s">
        <v>9</v>
      </c>
      <c r="E724" s="89">
        <v>180000.0</v>
      </c>
      <c r="F724" s="18">
        <f t="shared" si="67"/>
        <v>5400</v>
      </c>
      <c r="G724" s="14"/>
      <c r="H724" s="14"/>
      <c r="I724" s="14"/>
      <c r="J724" s="14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4"/>
      <c r="B725" s="30" t="s">
        <v>193</v>
      </c>
      <c r="C725" s="17">
        <v>0.01</v>
      </c>
      <c r="D725" s="17" t="s">
        <v>9</v>
      </c>
      <c r="E725" s="89">
        <v>180000.0</v>
      </c>
      <c r="F725" s="18">
        <f t="shared" si="67"/>
        <v>1800</v>
      </c>
      <c r="G725" s="14"/>
      <c r="H725" s="14"/>
      <c r="I725" s="14"/>
      <c r="J725" s="14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4"/>
      <c r="B726" s="30" t="s">
        <v>90</v>
      </c>
      <c r="C726" s="17">
        <v>0.005</v>
      </c>
      <c r="D726" s="17" t="s">
        <v>9</v>
      </c>
      <c r="E726" s="89">
        <v>250000.0</v>
      </c>
      <c r="F726" s="18">
        <f t="shared" si="67"/>
        <v>1250</v>
      </c>
      <c r="G726" s="14"/>
      <c r="H726" s="14"/>
      <c r="I726" s="14"/>
      <c r="J726" s="14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4"/>
      <c r="B727" s="30" t="s">
        <v>718</v>
      </c>
      <c r="C727" s="17">
        <v>0.05</v>
      </c>
      <c r="D727" s="17" t="s">
        <v>9</v>
      </c>
      <c r="E727" s="89">
        <v>600000.0</v>
      </c>
      <c r="F727" s="18">
        <f t="shared" si="67"/>
        <v>30000</v>
      </c>
      <c r="G727" s="14"/>
      <c r="H727" s="14"/>
      <c r="I727" s="14"/>
      <c r="J727" s="14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4"/>
      <c r="B728" s="30" t="s">
        <v>13</v>
      </c>
      <c r="C728" s="17">
        <v>0.02</v>
      </c>
      <c r="D728" s="17" t="s">
        <v>9</v>
      </c>
      <c r="E728" s="89">
        <v>13000.0</v>
      </c>
      <c r="F728" s="18">
        <f t="shared" si="67"/>
        <v>260</v>
      </c>
      <c r="G728" s="14"/>
      <c r="H728" s="14"/>
      <c r="I728" s="14"/>
      <c r="J728" s="14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4"/>
      <c r="B729" s="30" t="s">
        <v>92</v>
      </c>
      <c r="C729" s="17">
        <v>0.005</v>
      </c>
      <c r="D729" s="17" t="s">
        <v>9</v>
      </c>
      <c r="E729" s="89">
        <v>594000.0</v>
      </c>
      <c r="F729" s="18">
        <f t="shared" si="67"/>
        <v>2970</v>
      </c>
      <c r="G729" s="14"/>
      <c r="H729" s="14"/>
      <c r="I729" s="14"/>
      <c r="J729" s="14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0"/>
      <c r="B730" s="21"/>
      <c r="C730" s="23"/>
      <c r="D730" s="23"/>
      <c r="E730" s="91"/>
      <c r="F730" s="24"/>
      <c r="G730" s="20"/>
      <c r="H730" s="20"/>
      <c r="I730" s="20"/>
      <c r="J730" s="20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6" t="s">
        <v>719</v>
      </c>
      <c r="B731" s="128" t="s">
        <v>24</v>
      </c>
      <c r="C731" s="8"/>
      <c r="D731" s="8"/>
      <c r="E731" s="86"/>
      <c r="F731" s="9"/>
      <c r="G731" s="10">
        <f>SUM(F733:F742)</f>
        <v>232215</v>
      </c>
      <c r="H731" s="11">
        <f>SUM(C733:C744)</f>
        <v>1.72</v>
      </c>
      <c r="I731" s="40">
        <f>G731/H731</f>
        <v>135008.7209</v>
      </c>
      <c r="J731" s="13" t="s">
        <v>9</v>
      </c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4"/>
      <c r="B732" s="15"/>
      <c r="C732" s="17"/>
      <c r="D732" s="17"/>
      <c r="E732" s="89"/>
      <c r="F732" s="18"/>
      <c r="G732" s="14"/>
      <c r="H732" s="14"/>
      <c r="I732" s="14"/>
      <c r="J732" s="14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4"/>
      <c r="B733" s="30" t="s">
        <v>720</v>
      </c>
      <c r="C733" s="17">
        <v>0.25</v>
      </c>
      <c r="D733" s="17" t="s">
        <v>9</v>
      </c>
      <c r="E733" s="89">
        <v>180000.0</v>
      </c>
      <c r="F733" s="18">
        <f t="shared" ref="F733:F744" si="68">E733*C733</f>
        <v>45000</v>
      </c>
      <c r="G733" s="14"/>
      <c r="H733" s="14"/>
      <c r="I733" s="14"/>
      <c r="J733" s="14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4"/>
      <c r="B734" s="30" t="s">
        <v>273</v>
      </c>
      <c r="C734" s="17">
        <v>0.25</v>
      </c>
      <c r="D734" s="17" t="s">
        <v>9</v>
      </c>
      <c r="E734" s="89">
        <v>120000.0</v>
      </c>
      <c r="F734" s="18">
        <f t="shared" si="68"/>
        <v>30000</v>
      </c>
      <c r="G734" s="14"/>
      <c r="H734" s="14"/>
      <c r="I734" s="14"/>
      <c r="J734" s="14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4"/>
      <c r="B735" s="30" t="s">
        <v>721</v>
      </c>
      <c r="C735" s="17">
        <v>0.25</v>
      </c>
      <c r="D735" s="17" t="s">
        <v>9</v>
      </c>
      <c r="E735" s="89">
        <v>250000.0</v>
      </c>
      <c r="F735" s="18">
        <f t="shared" si="68"/>
        <v>62500</v>
      </c>
      <c r="G735" s="14"/>
      <c r="H735" s="14"/>
      <c r="I735" s="14"/>
      <c r="J735" s="14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4"/>
      <c r="B736" s="30" t="s">
        <v>98</v>
      </c>
      <c r="C736" s="17">
        <v>0.01</v>
      </c>
      <c r="D736" s="17" t="s">
        <v>9</v>
      </c>
      <c r="E736" s="89">
        <v>50000.0</v>
      </c>
      <c r="F736" s="18">
        <f t="shared" si="68"/>
        <v>500</v>
      </c>
      <c r="G736" s="14"/>
      <c r="H736" s="14"/>
      <c r="I736" s="14"/>
      <c r="J736" s="14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4"/>
      <c r="B737" s="30" t="s">
        <v>166</v>
      </c>
      <c r="C737" s="17">
        <v>0.005</v>
      </c>
      <c r="D737" s="17" t="s">
        <v>9</v>
      </c>
      <c r="E737" s="89">
        <v>60000.0</v>
      </c>
      <c r="F737" s="18">
        <f t="shared" si="68"/>
        <v>300</v>
      </c>
      <c r="G737" s="14"/>
      <c r="H737" s="14"/>
      <c r="I737" s="14"/>
      <c r="J737" s="14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4"/>
      <c r="B738" s="30" t="s">
        <v>190</v>
      </c>
      <c r="C738" s="17">
        <v>0.05</v>
      </c>
      <c r="D738" s="17" t="s">
        <v>9</v>
      </c>
      <c r="E738" s="89">
        <v>417000.0</v>
      </c>
      <c r="F738" s="18">
        <f t="shared" si="68"/>
        <v>20850</v>
      </c>
      <c r="G738" s="14"/>
      <c r="H738" s="14"/>
      <c r="I738" s="14"/>
      <c r="J738" s="14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4"/>
      <c r="B739" s="30" t="s">
        <v>722</v>
      </c>
      <c r="C739" s="17">
        <v>0.005</v>
      </c>
      <c r="D739" s="17" t="s">
        <v>9</v>
      </c>
      <c r="E739" s="89">
        <v>333000.0</v>
      </c>
      <c r="F739" s="18">
        <f t="shared" si="68"/>
        <v>1665</v>
      </c>
      <c r="G739" s="14"/>
      <c r="H739" s="14"/>
      <c r="I739" s="14"/>
      <c r="J739" s="14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4"/>
      <c r="B740" s="30" t="s">
        <v>105</v>
      </c>
      <c r="C740" s="17">
        <v>0.2</v>
      </c>
      <c r="D740" s="17" t="s">
        <v>9</v>
      </c>
      <c r="E740" s="89">
        <v>225000.0</v>
      </c>
      <c r="F740" s="18">
        <f t="shared" si="68"/>
        <v>45000</v>
      </c>
      <c r="G740" s="14"/>
      <c r="H740" s="14"/>
      <c r="I740" s="14"/>
      <c r="J740" s="14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4"/>
      <c r="B741" s="30" t="s">
        <v>723</v>
      </c>
      <c r="C741" s="17">
        <v>0.18</v>
      </c>
      <c r="D741" s="17" t="s">
        <v>9</v>
      </c>
      <c r="E741" s="89">
        <v>120000.0</v>
      </c>
      <c r="F741" s="18">
        <f t="shared" si="68"/>
        <v>21600</v>
      </c>
      <c r="G741" s="14"/>
      <c r="H741" s="14"/>
      <c r="I741" s="14"/>
      <c r="J741" s="14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4"/>
      <c r="B742" s="30" t="s">
        <v>724</v>
      </c>
      <c r="C742" s="17">
        <v>0.12</v>
      </c>
      <c r="D742" s="17" t="s">
        <v>9</v>
      </c>
      <c r="E742" s="89">
        <v>40000.0</v>
      </c>
      <c r="F742" s="18">
        <f t="shared" si="68"/>
        <v>4800</v>
      </c>
      <c r="G742" s="14"/>
      <c r="H742" s="14"/>
      <c r="I742" s="14"/>
      <c r="J742" s="14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4"/>
      <c r="B743" s="133" t="s">
        <v>330</v>
      </c>
      <c r="C743" s="17">
        <v>0.15</v>
      </c>
      <c r="D743" s="17" t="s">
        <v>9</v>
      </c>
      <c r="E743" s="89">
        <v>5000.0</v>
      </c>
      <c r="F743" s="18">
        <f t="shared" si="68"/>
        <v>750</v>
      </c>
      <c r="G743" s="14"/>
      <c r="H743" s="14"/>
      <c r="I743" s="14"/>
      <c r="J743" s="14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4"/>
      <c r="B744" s="133" t="s">
        <v>725</v>
      </c>
      <c r="C744" s="17">
        <v>0.25</v>
      </c>
      <c r="D744" s="17" t="s">
        <v>9</v>
      </c>
      <c r="E744" s="89">
        <v>180000.0</v>
      </c>
      <c r="F744" s="18">
        <f t="shared" si="68"/>
        <v>45000</v>
      </c>
      <c r="G744" s="14"/>
      <c r="H744" s="14"/>
      <c r="I744" s="14"/>
      <c r="J744" s="14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0"/>
      <c r="B745" s="21"/>
      <c r="C745" s="23"/>
      <c r="D745" s="23"/>
      <c r="E745" s="91"/>
      <c r="F745" s="24"/>
      <c r="G745" s="20"/>
      <c r="H745" s="20"/>
      <c r="I745" s="20"/>
      <c r="J745" s="20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E746" s="116"/>
    </row>
    <row r="747" ht="15.75" customHeight="1">
      <c r="E747" s="116"/>
    </row>
    <row r="748" ht="15.75" customHeight="1">
      <c r="E748" s="116"/>
    </row>
    <row r="749" ht="15.75" customHeight="1">
      <c r="E749" s="116"/>
    </row>
    <row r="750" ht="15.75" customHeight="1">
      <c r="E750" s="116"/>
    </row>
    <row r="751" ht="15.75" customHeight="1">
      <c r="E751" s="116"/>
    </row>
    <row r="752" ht="15.75" customHeight="1">
      <c r="E752" s="116"/>
    </row>
    <row r="753" ht="15.75" customHeight="1">
      <c r="E753" s="116"/>
    </row>
    <row r="754" ht="15.75" customHeight="1">
      <c r="E754" s="116"/>
    </row>
    <row r="755" ht="15.75" customHeight="1">
      <c r="E755" s="116"/>
    </row>
    <row r="756" ht="15.75" customHeight="1">
      <c r="E756" s="116"/>
    </row>
    <row r="757" ht="15.75" customHeight="1">
      <c r="E757" s="116"/>
    </row>
    <row r="758" ht="15.75" customHeight="1">
      <c r="E758" s="116"/>
    </row>
    <row r="759" ht="15.75" customHeight="1">
      <c r="E759" s="116"/>
    </row>
    <row r="760" ht="15.75" customHeight="1">
      <c r="E760" s="116"/>
    </row>
    <row r="761" ht="15.75" customHeight="1">
      <c r="E761" s="116"/>
    </row>
    <row r="762" ht="15.75" customHeight="1">
      <c r="E762" s="116"/>
    </row>
    <row r="763" ht="15.75" customHeight="1">
      <c r="E763" s="116"/>
    </row>
    <row r="764" ht="15.75" customHeight="1">
      <c r="E764" s="116"/>
    </row>
    <row r="765" ht="15.75" customHeight="1">
      <c r="E765" s="116"/>
    </row>
    <row r="766" ht="15.75" customHeight="1">
      <c r="E766" s="116"/>
    </row>
    <row r="767" ht="15.75" customHeight="1">
      <c r="E767" s="116"/>
    </row>
    <row r="768" ht="15.75" customHeight="1">
      <c r="E768" s="116"/>
    </row>
    <row r="769" ht="15.75" customHeight="1">
      <c r="E769" s="116"/>
    </row>
    <row r="770" ht="15.75" customHeight="1">
      <c r="E770" s="116"/>
    </row>
    <row r="771" ht="15.75" customHeight="1">
      <c r="E771" s="116"/>
    </row>
    <row r="772" ht="15.75" customHeight="1">
      <c r="E772" s="116"/>
    </row>
    <row r="773" ht="15.75" customHeight="1">
      <c r="E773" s="116"/>
    </row>
    <row r="774" ht="15.75" customHeight="1">
      <c r="E774" s="116"/>
    </row>
    <row r="775" ht="15.75" customHeight="1">
      <c r="E775" s="116"/>
    </row>
    <row r="776" ht="15.75" customHeight="1">
      <c r="E776" s="116"/>
    </row>
    <row r="777" ht="15.75" customHeight="1">
      <c r="E777" s="116"/>
    </row>
    <row r="778" ht="15.75" customHeight="1">
      <c r="E778" s="116"/>
    </row>
    <row r="779" ht="15.75" customHeight="1">
      <c r="E779" s="116"/>
    </row>
    <row r="780" ht="15.75" customHeight="1">
      <c r="E780" s="116"/>
    </row>
    <row r="781" ht="15.75" customHeight="1">
      <c r="E781" s="116"/>
    </row>
    <row r="782" ht="15.75" customHeight="1">
      <c r="E782" s="116"/>
    </row>
    <row r="783" ht="15.75" customHeight="1">
      <c r="E783" s="116"/>
    </row>
    <row r="784" ht="15.75" customHeight="1">
      <c r="E784" s="116"/>
    </row>
    <row r="785" ht="15.75" customHeight="1">
      <c r="E785" s="116"/>
    </row>
    <row r="786" ht="15.75" customHeight="1">
      <c r="E786" s="116"/>
    </row>
    <row r="787" ht="15.75" customHeight="1">
      <c r="E787" s="116"/>
    </row>
    <row r="788" ht="15.75" customHeight="1">
      <c r="E788" s="116"/>
    </row>
    <row r="789" ht="15.75" customHeight="1">
      <c r="E789" s="116"/>
    </row>
    <row r="790" ht="15.75" customHeight="1">
      <c r="E790" s="116"/>
    </row>
    <row r="791" ht="15.75" customHeight="1">
      <c r="E791" s="116"/>
    </row>
    <row r="792" ht="15.75" customHeight="1">
      <c r="E792" s="116"/>
    </row>
    <row r="793" ht="15.75" customHeight="1">
      <c r="E793" s="116"/>
    </row>
    <row r="794" ht="15.75" customHeight="1">
      <c r="E794" s="116"/>
    </row>
    <row r="795" ht="15.75" customHeight="1">
      <c r="E795" s="116"/>
    </row>
    <row r="796" ht="15.75" customHeight="1">
      <c r="E796" s="116"/>
    </row>
    <row r="797" ht="15.75" customHeight="1">
      <c r="E797" s="116"/>
    </row>
    <row r="798" ht="15.75" customHeight="1">
      <c r="E798" s="116"/>
    </row>
    <row r="799" ht="15.75" customHeight="1">
      <c r="E799" s="116"/>
    </row>
    <row r="800" ht="15.75" customHeight="1">
      <c r="E800" s="116"/>
    </row>
    <row r="801" ht="15.75" customHeight="1">
      <c r="E801" s="116"/>
    </row>
    <row r="802" ht="15.75" customHeight="1">
      <c r="E802" s="116"/>
    </row>
    <row r="803" ht="15.75" customHeight="1">
      <c r="E803" s="116"/>
    </row>
    <row r="804" ht="15.75" customHeight="1">
      <c r="E804" s="116"/>
    </row>
    <row r="805" ht="15.75" customHeight="1">
      <c r="E805" s="116"/>
    </row>
    <row r="806" ht="15.75" customHeight="1">
      <c r="E806" s="116"/>
    </row>
    <row r="807" ht="15.75" customHeight="1">
      <c r="E807" s="116"/>
    </row>
    <row r="808" ht="15.75" customHeight="1">
      <c r="E808" s="116"/>
    </row>
    <row r="809" ht="15.75" customHeight="1">
      <c r="E809" s="116"/>
    </row>
    <row r="810" ht="15.75" customHeight="1">
      <c r="E810" s="116"/>
    </row>
    <row r="811" ht="15.75" customHeight="1">
      <c r="E811" s="116"/>
    </row>
    <row r="812" ht="15.75" customHeight="1">
      <c r="E812" s="116"/>
    </row>
    <row r="813" ht="15.75" customHeight="1">
      <c r="E813" s="116"/>
    </row>
    <row r="814" ht="15.75" customHeight="1">
      <c r="E814" s="116"/>
    </row>
    <row r="815" ht="15.75" customHeight="1">
      <c r="E815" s="116"/>
    </row>
    <row r="816" ht="15.75" customHeight="1">
      <c r="E816" s="116"/>
    </row>
    <row r="817" ht="15.75" customHeight="1">
      <c r="E817" s="116"/>
    </row>
    <row r="818" ht="15.75" customHeight="1">
      <c r="E818" s="116"/>
    </row>
    <row r="819" ht="15.75" customHeight="1">
      <c r="E819" s="116"/>
    </row>
    <row r="820" ht="15.75" customHeight="1">
      <c r="E820" s="116"/>
    </row>
    <row r="821" ht="15.75" customHeight="1">
      <c r="E821" s="116"/>
    </row>
    <row r="822" ht="15.75" customHeight="1">
      <c r="E822" s="116"/>
    </row>
    <row r="823" ht="15.75" customHeight="1">
      <c r="E823" s="116"/>
    </row>
    <row r="824" ht="15.75" customHeight="1">
      <c r="E824" s="116"/>
    </row>
    <row r="825" ht="15.75" customHeight="1">
      <c r="E825" s="116"/>
    </row>
    <row r="826" ht="15.75" customHeight="1">
      <c r="E826" s="116"/>
    </row>
    <row r="827" ht="15.75" customHeight="1">
      <c r="E827" s="116"/>
    </row>
    <row r="828" ht="15.75" customHeight="1">
      <c r="E828" s="116"/>
    </row>
    <row r="829" ht="15.75" customHeight="1">
      <c r="E829" s="116"/>
    </row>
    <row r="830" ht="15.75" customHeight="1">
      <c r="E830" s="116"/>
    </row>
    <row r="831" ht="15.75" customHeight="1">
      <c r="E831" s="116"/>
    </row>
    <row r="832" ht="15.75" customHeight="1">
      <c r="E832" s="116"/>
    </row>
    <row r="833" ht="15.75" customHeight="1">
      <c r="E833" s="116"/>
    </row>
    <row r="834" ht="15.75" customHeight="1">
      <c r="E834" s="116"/>
    </row>
    <row r="835" ht="15.75" customHeight="1">
      <c r="E835" s="116"/>
    </row>
    <row r="836" ht="15.75" customHeight="1">
      <c r="E836" s="116"/>
    </row>
    <row r="837" ht="15.75" customHeight="1">
      <c r="E837" s="116"/>
    </row>
    <row r="838" ht="15.75" customHeight="1">
      <c r="E838" s="116"/>
    </row>
    <row r="839" ht="15.75" customHeight="1">
      <c r="E839" s="116"/>
    </row>
    <row r="840" ht="15.75" customHeight="1">
      <c r="E840" s="116"/>
    </row>
    <row r="841" ht="15.75" customHeight="1">
      <c r="E841" s="116"/>
    </row>
    <row r="842" ht="15.75" customHeight="1">
      <c r="E842" s="116"/>
    </row>
    <row r="843" ht="15.75" customHeight="1">
      <c r="E843" s="116"/>
    </row>
    <row r="844" ht="15.75" customHeight="1">
      <c r="E844" s="116"/>
    </row>
    <row r="845" ht="15.75" customHeight="1">
      <c r="E845" s="116"/>
    </row>
    <row r="846" ht="15.75" customHeight="1">
      <c r="E846" s="116"/>
    </row>
    <row r="847" ht="15.75" customHeight="1">
      <c r="E847" s="116"/>
    </row>
    <row r="848" ht="15.75" customHeight="1">
      <c r="E848" s="116"/>
    </row>
    <row r="849" ht="15.75" customHeight="1">
      <c r="E849" s="116"/>
    </row>
    <row r="850" ht="15.75" customHeight="1">
      <c r="E850" s="116"/>
    </row>
    <row r="851" ht="15.75" customHeight="1">
      <c r="E851" s="116"/>
    </row>
    <row r="852" ht="15.75" customHeight="1">
      <c r="E852" s="116"/>
    </row>
    <row r="853" ht="15.75" customHeight="1">
      <c r="E853" s="116"/>
    </row>
    <row r="854" ht="15.75" customHeight="1">
      <c r="E854" s="116"/>
    </row>
    <row r="855" ht="15.75" customHeight="1">
      <c r="E855" s="116"/>
    </row>
    <row r="856" ht="15.75" customHeight="1">
      <c r="E856" s="116"/>
    </row>
    <row r="857" ht="15.75" customHeight="1">
      <c r="E857" s="116"/>
    </row>
    <row r="858" ht="15.75" customHeight="1">
      <c r="E858" s="116"/>
    </row>
    <row r="859" ht="15.75" customHeight="1">
      <c r="E859" s="116"/>
    </row>
    <row r="860" ht="15.75" customHeight="1">
      <c r="E860" s="116"/>
    </row>
    <row r="861" ht="15.75" customHeight="1">
      <c r="E861" s="116"/>
    </row>
    <row r="862" ht="15.75" customHeight="1">
      <c r="E862" s="116"/>
    </row>
    <row r="863" ht="15.75" customHeight="1">
      <c r="E863" s="116"/>
    </row>
    <row r="864" ht="15.75" customHeight="1">
      <c r="E864" s="116"/>
    </row>
    <row r="865" ht="15.75" customHeight="1">
      <c r="E865" s="116"/>
    </row>
    <row r="866" ht="15.75" customHeight="1">
      <c r="E866" s="116"/>
    </row>
    <row r="867" ht="15.75" customHeight="1">
      <c r="E867" s="116"/>
    </row>
    <row r="868" ht="15.75" customHeight="1">
      <c r="E868" s="116"/>
    </row>
    <row r="869" ht="15.75" customHeight="1">
      <c r="E869" s="116"/>
    </row>
    <row r="870" ht="15.75" customHeight="1">
      <c r="E870" s="116"/>
    </row>
    <row r="871" ht="15.75" customHeight="1">
      <c r="E871" s="116"/>
    </row>
    <row r="872" ht="15.75" customHeight="1">
      <c r="E872" s="116"/>
    </row>
    <row r="873" ht="15.75" customHeight="1">
      <c r="E873" s="116"/>
    </row>
    <row r="874" ht="15.75" customHeight="1">
      <c r="E874" s="116"/>
    </row>
    <row r="875" ht="15.75" customHeight="1">
      <c r="E875" s="116"/>
    </row>
    <row r="876" ht="15.75" customHeight="1">
      <c r="E876" s="116"/>
    </row>
    <row r="877" ht="15.75" customHeight="1">
      <c r="E877" s="116"/>
    </row>
    <row r="878" ht="15.75" customHeight="1">
      <c r="E878" s="116"/>
    </row>
    <row r="879" ht="15.75" customHeight="1">
      <c r="E879" s="116"/>
    </row>
    <row r="880" ht="15.75" customHeight="1">
      <c r="E880" s="116"/>
    </row>
    <row r="881" ht="15.75" customHeight="1">
      <c r="E881" s="116"/>
    </row>
    <row r="882" ht="15.75" customHeight="1">
      <c r="E882" s="116"/>
    </row>
    <row r="883" ht="15.75" customHeight="1">
      <c r="E883" s="116"/>
    </row>
    <row r="884" ht="15.75" customHeight="1">
      <c r="E884" s="116"/>
    </row>
    <row r="885" ht="15.75" customHeight="1">
      <c r="E885" s="116"/>
    </row>
    <row r="886" ht="15.75" customHeight="1">
      <c r="E886" s="116"/>
    </row>
    <row r="887" ht="15.75" customHeight="1">
      <c r="E887" s="116"/>
    </row>
    <row r="888" ht="15.75" customHeight="1">
      <c r="E888" s="116"/>
    </row>
    <row r="889" ht="15.75" customHeight="1">
      <c r="E889" s="116"/>
    </row>
    <row r="890" ht="15.75" customHeight="1">
      <c r="E890" s="116"/>
    </row>
    <row r="891" ht="15.75" customHeight="1">
      <c r="E891" s="116"/>
    </row>
    <row r="892" ht="15.75" customHeight="1">
      <c r="E892" s="116"/>
    </row>
    <row r="893" ht="15.75" customHeight="1">
      <c r="E893" s="116"/>
    </row>
    <row r="894" ht="15.75" customHeight="1">
      <c r="E894" s="116"/>
    </row>
    <row r="895" ht="15.75" customHeight="1">
      <c r="E895" s="116"/>
    </row>
    <row r="896" ht="15.75" customHeight="1">
      <c r="E896" s="116"/>
    </row>
    <row r="897" ht="15.75" customHeight="1">
      <c r="E897" s="116"/>
    </row>
    <row r="898" ht="15.75" customHeight="1">
      <c r="E898" s="116"/>
    </row>
    <row r="899" ht="15.75" customHeight="1">
      <c r="E899" s="116"/>
    </row>
    <row r="900" ht="15.75" customHeight="1">
      <c r="E900" s="116"/>
    </row>
    <row r="901" ht="15.75" customHeight="1">
      <c r="E901" s="116"/>
    </row>
    <row r="902" ht="15.75" customHeight="1">
      <c r="E902" s="116"/>
    </row>
    <row r="903" ht="15.75" customHeight="1">
      <c r="E903" s="116"/>
    </row>
    <row r="904" ht="15.75" customHeight="1">
      <c r="E904" s="116"/>
    </row>
    <row r="905" ht="15.75" customHeight="1">
      <c r="E905" s="116"/>
    </row>
    <row r="906" ht="15.75" customHeight="1">
      <c r="E906" s="116"/>
    </row>
    <row r="907" ht="15.75" customHeight="1">
      <c r="E907" s="116"/>
    </row>
    <row r="908" ht="15.75" customHeight="1">
      <c r="E908" s="116"/>
    </row>
    <row r="909" ht="15.75" customHeight="1">
      <c r="E909" s="116"/>
    </row>
    <row r="910" ht="15.75" customHeight="1">
      <c r="E910" s="116"/>
    </row>
    <row r="911" ht="15.75" customHeight="1">
      <c r="E911" s="116"/>
    </row>
    <row r="912" ht="15.75" customHeight="1">
      <c r="E912" s="116"/>
    </row>
    <row r="913" ht="15.75" customHeight="1">
      <c r="E913" s="116"/>
    </row>
    <row r="914" ht="15.75" customHeight="1">
      <c r="E914" s="116"/>
    </row>
    <row r="915" ht="15.75" customHeight="1">
      <c r="E915" s="116"/>
    </row>
    <row r="916" ht="15.75" customHeight="1">
      <c r="E916" s="116"/>
    </row>
    <row r="917" ht="15.75" customHeight="1">
      <c r="E917" s="116"/>
    </row>
    <row r="918" ht="15.75" customHeight="1">
      <c r="E918" s="116"/>
    </row>
    <row r="919" ht="15.75" customHeight="1">
      <c r="E919" s="116"/>
    </row>
    <row r="920" ht="15.75" customHeight="1">
      <c r="E920" s="116"/>
    </row>
    <row r="921" ht="15.75" customHeight="1">
      <c r="E921" s="116"/>
    </row>
    <row r="922" ht="15.75" customHeight="1">
      <c r="E922" s="116"/>
    </row>
    <row r="923" ht="15.75" customHeight="1">
      <c r="E923" s="116"/>
    </row>
    <row r="924" ht="15.75" customHeight="1">
      <c r="E924" s="116"/>
    </row>
    <row r="925" ht="15.75" customHeight="1">
      <c r="E925" s="116"/>
    </row>
    <row r="926" ht="15.75" customHeight="1">
      <c r="E926" s="116"/>
    </row>
    <row r="927" ht="15.75" customHeight="1">
      <c r="E927" s="116"/>
    </row>
    <row r="928" ht="15.75" customHeight="1">
      <c r="E928" s="116"/>
    </row>
    <row r="929" ht="15.75" customHeight="1">
      <c r="E929" s="116"/>
    </row>
    <row r="930" ht="15.75" customHeight="1">
      <c r="E930" s="116"/>
    </row>
    <row r="931" ht="15.75" customHeight="1">
      <c r="E931" s="116"/>
    </row>
    <row r="932" ht="15.75" customHeight="1">
      <c r="E932" s="116"/>
    </row>
    <row r="933" ht="15.75" customHeight="1">
      <c r="E933" s="116"/>
    </row>
    <row r="934" ht="15.75" customHeight="1">
      <c r="E934" s="116"/>
    </row>
    <row r="935" ht="15.75" customHeight="1">
      <c r="E935" s="116"/>
    </row>
    <row r="936" ht="15.75" customHeight="1">
      <c r="E936" s="116"/>
    </row>
    <row r="937" ht="15.75" customHeight="1">
      <c r="E937" s="116"/>
    </row>
    <row r="938" ht="15.75" customHeight="1">
      <c r="E938" s="116"/>
    </row>
    <row r="939" ht="15.75" customHeight="1">
      <c r="E939" s="116"/>
    </row>
    <row r="940" ht="15.75" customHeight="1">
      <c r="E940" s="116"/>
    </row>
    <row r="941" ht="15.75" customHeight="1">
      <c r="E941" s="116"/>
    </row>
    <row r="942" ht="15.75" customHeight="1">
      <c r="E942" s="116"/>
    </row>
    <row r="943" ht="15.75" customHeight="1">
      <c r="E943" s="116"/>
    </row>
    <row r="944" ht="15.75" customHeight="1">
      <c r="E944" s="116"/>
    </row>
    <row r="945" ht="15.75" customHeight="1">
      <c r="E945" s="116"/>
    </row>
    <row r="946" ht="15.75" customHeight="1">
      <c r="E946" s="116"/>
    </row>
    <row r="947" ht="15.75" customHeight="1">
      <c r="E947" s="116"/>
    </row>
    <row r="948" ht="15.75" customHeight="1">
      <c r="E948" s="116"/>
    </row>
    <row r="949" ht="15.75" customHeight="1">
      <c r="E949" s="116"/>
    </row>
    <row r="950" ht="15.75" customHeight="1">
      <c r="E950" s="116"/>
    </row>
    <row r="951" ht="15.75" customHeight="1">
      <c r="E951" s="116"/>
    </row>
    <row r="952" ht="15.75" customHeight="1">
      <c r="E952" s="116"/>
    </row>
    <row r="953" ht="15.75" customHeight="1">
      <c r="E953" s="116"/>
    </row>
    <row r="954" ht="15.75" customHeight="1">
      <c r="E954" s="116"/>
    </row>
    <row r="955" ht="15.75" customHeight="1">
      <c r="E955" s="116"/>
    </row>
    <row r="956" ht="15.75" customHeight="1">
      <c r="E956" s="116"/>
    </row>
    <row r="957" ht="15.75" customHeight="1">
      <c r="E957" s="116"/>
    </row>
    <row r="958" ht="15.75" customHeight="1">
      <c r="E958" s="116"/>
    </row>
    <row r="959" ht="15.75" customHeight="1">
      <c r="E959" s="116"/>
    </row>
    <row r="960" ht="15.75" customHeight="1">
      <c r="E960" s="116"/>
    </row>
    <row r="961" ht="15.75" customHeight="1">
      <c r="E961" s="116"/>
    </row>
    <row r="962" ht="15.75" customHeight="1">
      <c r="E962" s="116"/>
    </row>
    <row r="963" ht="15.75" customHeight="1">
      <c r="E963" s="116"/>
    </row>
    <row r="964" ht="15.75" customHeight="1">
      <c r="E964" s="116"/>
    </row>
    <row r="965" ht="15.75" customHeight="1">
      <c r="E965" s="116"/>
    </row>
    <row r="966" ht="15.75" customHeight="1">
      <c r="E966" s="116"/>
    </row>
    <row r="967" ht="15.75" customHeight="1">
      <c r="E967" s="116"/>
    </row>
    <row r="968" ht="15.75" customHeight="1">
      <c r="E968" s="116"/>
    </row>
    <row r="969" ht="15.75" customHeight="1">
      <c r="E969" s="116"/>
    </row>
    <row r="970" ht="15.75" customHeight="1">
      <c r="E970" s="116"/>
    </row>
    <row r="971" ht="15.75" customHeight="1">
      <c r="E971" s="116"/>
    </row>
    <row r="972" ht="15.75" customHeight="1">
      <c r="E972" s="116"/>
    </row>
    <row r="973" ht="15.75" customHeight="1">
      <c r="E973" s="116"/>
    </row>
    <row r="974" ht="15.75" customHeight="1">
      <c r="E974" s="116"/>
    </row>
    <row r="975" ht="15.75" customHeight="1">
      <c r="E975" s="116"/>
    </row>
    <row r="976" ht="15.75" customHeight="1">
      <c r="E976" s="116"/>
    </row>
    <row r="977" ht="15.75" customHeight="1">
      <c r="E977" s="116"/>
    </row>
    <row r="978" ht="15.75" customHeight="1">
      <c r="E978" s="116"/>
    </row>
    <row r="979" ht="15.75" customHeight="1">
      <c r="E979" s="116"/>
    </row>
    <row r="980" ht="15.75" customHeight="1">
      <c r="E980" s="116"/>
    </row>
    <row r="981" ht="15.75" customHeight="1">
      <c r="E981" s="116"/>
    </row>
    <row r="982" ht="15.75" customHeight="1">
      <c r="E982" s="116"/>
    </row>
    <row r="983" ht="15.75" customHeight="1">
      <c r="E983" s="116"/>
    </row>
    <row r="984" ht="15.75" customHeight="1">
      <c r="E984" s="116"/>
    </row>
    <row r="985" ht="15.75" customHeight="1">
      <c r="E985" s="116"/>
    </row>
    <row r="986" ht="15.75" customHeight="1">
      <c r="E986" s="116"/>
    </row>
    <row r="987" ht="15.75" customHeight="1">
      <c r="E987" s="116"/>
    </row>
    <row r="988" ht="15.75" customHeight="1">
      <c r="E988" s="116"/>
    </row>
    <row r="989" ht="15.75" customHeight="1">
      <c r="E989" s="116"/>
    </row>
    <row r="990" ht="15.75" customHeight="1">
      <c r="E990" s="116"/>
    </row>
    <row r="991" ht="15.75" customHeight="1">
      <c r="E991" s="116"/>
    </row>
    <row r="992" ht="15.75" customHeight="1">
      <c r="E992" s="116"/>
    </row>
    <row r="993" ht="15.75" customHeight="1">
      <c r="E993" s="116"/>
    </row>
    <row r="994" ht="15.75" customHeight="1">
      <c r="E994" s="116"/>
    </row>
    <row r="995" ht="15.75" customHeight="1">
      <c r="E995" s="116"/>
    </row>
    <row r="996" ht="15.75" customHeight="1">
      <c r="E996" s="116"/>
    </row>
    <row r="997" ht="15.75" customHeight="1">
      <c r="E997" s="116"/>
    </row>
    <row r="998" ht="15.75" customHeight="1">
      <c r="E998" s="116"/>
    </row>
    <row r="999" ht="15.75" customHeight="1">
      <c r="E999" s="116"/>
    </row>
    <row r="1000" ht="15.75" customHeight="1">
      <c r="E1000" s="116"/>
    </row>
  </sheetData>
  <mergeCells count="340">
    <mergeCell ref="H318:H333"/>
    <mergeCell ref="I318:I333"/>
    <mergeCell ref="G318:G333"/>
    <mergeCell ref="G334:G349"/>
    <mergeCell ref="H334:H349"/>
    <mergeCell ref="I334:I349"/>
    <mergeCell ref="J334:J349"/>
    <mergeCell ref="G350:G359"/>
    <mergeCell ref="H350:H359"/>
    <mergeCell ref="G207:G219"/>
    <mergeCell ref="H207:H219"/>
    <mergeCell ref="I207:I219"/>
    <mergeCell ref="J207:J219"/>
    <mergeCell ref="H220:H236"/>
    <mergeCell ref="I220:I236"/>
    <mergeCell ref="J220:J236"/>
    <mergeCell ref="J237:J241"/>
    <mergeCell ref="G220:G236"/>
    <mergeCell ref="G237:G241"/>
    <mergeCell ref="G242:G254"/>
    <mergeCell ref="H242:H254"/>
    <mergeCell ref="I242:I254"/>
    <mergeCell ref="J242:J254"/>
    <mergeCell ref="G255:G259"/>
    <mergeCell ref="J255:J259"/>
    <mergeCell ref="H270:H278"/>
    <mergeCell ref="I270:I278"/>
    <mergeCell ref="H279:H285"/>
    <mergeCell ref="I279:I285"/>
    <mergeCell ref="J279:J285"/>
    <mergeCell ref="H255:H259"/>
    <mergeCell ref="I255:I259"/>
    <mergeCell ref="G260:G269"/>
    <mergeCell ref="H260:H269"/>
    <mergeCell ref="I260:I269"/>
    <mergeCell ref="J260:J269"/>
    <mergeCell ref="J270:J278"/>
    <mergeCell ref="G270:G278"/>
    <mergeCell ref="G279:G285"/>
    <mergeCell ref="G286:G293"/>
    <mergeCell ref="H286:H293"/>
    <mergeCell ref="I286:I293"/>
    <mergeCell ref="J286:J293"/>
    <mergeCell ref="J294:J301"/>
    <mergeCell ref="I350:I359"/>
    <mergeCell ref="J350:J359"/>
    <mergeCell ref="G360:G368"/>
    <mergeCell ref="H360:H368"/>
    <mergeCell ref="I360:I368"/>
    <mergeCell ref="J360:J368"/>
    <mergeCell ref="G422:G437"/>
    <mergeCell ref="H422:H437"/>
    <mergeCell ref="I422:I437"/>
    <mergeCell ref="J422:J437"/>
    <mergeCell ref="H438:H447"/>
    <mergeCell ref="I438:I447"/>
    <mergeCell ref="J438:J447"/>
    <mergeCell ref="G438:G447"/>
    <mergeCell ref="G448:G469"/>
    <mergeCell ref="H448:H469"/>
    <mergeCell ref="I448:I469"/>
    <mergeCell ref="J448:J469"/>
    <mergeCell ref="G470:G476"/>
    <mergeCell ref="H470:H476"/>
    <mergeCell ref="H294:H301"/>
    <mergeCell ref="I294:I301"/>
    <mergeCell ref="H302:H307"/>
    <mergeCell ref="I302:I307"/>
    <mergeCell ref="J302:J307"/>
    <mergeCell ref="G294:G301"/>
    <mergeCell ref="G302:G307"/>
    <mergeCell ref="G308:G317"/>
    <mergeCell ref="H308:H317"/>
    <mergeCell ref="I308:I317"/>
    <mergeCell ref="J308:J317"/>
    <mergeCell ref="J318:J333"/>
    <mergeCell ref="G369:G376"/>
    <mergeCell ref="H369:H376"/>
    <mergeCell ref="I369:I376"/>
    <mergeCell ref="J369:J376"/>
    <mergeCell ref="H377:H389"/>
    <mergeCell ref="I377:I389"/>
    <mergeCell ref="J377:J389"/>
    <mergeCell ref="I405:I421"/>
    <mergeCell ref="J405:J421"/>
    <mergeCell ref="G377:G389"/>
    <mergeCell ref="G390:G404"/>
    <mergeCell ref="H390:H404"/>
    <mergeCell ref="I390:I404"/>
    <mergeCell ref="J390:J404"/>
    <mergeCell ref="G405:G421"/>
    <mergeCell ref="H405:H421"/>
    <mergeCell ref="I470:I476"/>
    <mergeCell ref="J470:J476"/>
    <mergeCell ref="I506:I522"/>
    <mergeCell ref="J506:J522"/>
    <mergeCell ref="G603:G614"/>
    <mergeCell ref="H603:H614"/>
    <mergeCell ref="I603:I614"/>
    <mergeCell ref="J603:J614"/>
    <mergeCell ref="H615:H625"/>
    <mergeCell ref="I615:I625"/>
    <mergeCell ref="J615:J625"/>
    <mergeCell ref="G615:G625"/>
    <mergeCell ref="G626:G640"/>
    <mergeCell ref="H626:H640"/>
    <mergeCell ref="I626:I640"/>
    <mergeCell ref="J626:J640"/>
    <mergeCell ref="G641:G645"/>
    <mergeCell ref="H641:H645"/>
    <mergeCell ref="G477:G486"/>
    <mergeCell ref="H477:H486"/>
    <mergeCell ref="I477:I486"/>
    <mergeCell ref="J477:J486"/>
    <mergeCell ref="H487:H496"/>
    <mergeCell ref="I487:I496"/>
    <mergeCell ref="J487:J496"/>
    <mergeCell ref="G487:G496"/>
    <mergeCell ref="G497:G505"/>
    <mergeCell ref="H497:H505"/>
    <mergeCell ref="I497:I505"/>
    <mergeCell ref="J497:J505"/>
    <mergeCell ref="G506:G522"/>
    <mergeCell ref="H506:H522"/>
    <mergeCell ref="G523:G536"/>
    <mergeCell ref="H523:H536"/>
    <mergeCell ref="I523:I536"/>
    <mergeCell ref="J523:J536"/>
    <mergeCell ref="H537:H545"/>
    <mergeCell ref="I537:I545"/>
    <mergeCell ref="J537:J545"/>
    <mergeCell ref="I556:I565"/>
    <mergeCell ref="J556:J565"/>
    <mergeCell ref="G537:G545"/>
    <mergeCell ref="G546:G555"/>
    <mergeCell ref="H546:H555"/>
    <mergeCell ref="I546:I555"/>
    <mergeCell ref="J546:J555"/>
    <mergeCell ref="G556:G565"/>
    <mergeCell ref="H556:H565"/>
    <mergeCell ref="I597:I602"/>
    <mergeCell ref="J597:J602"/>
    <mergeCell ref="I641:I645"/>
    <mergeCell ref="J641:J645"/>
    <mergeCell ref="G683:G689"/>
    <mergeCell ref="H683:H689"/>
    <mergeCell ref="I683:I689"/>
    <mergeCell ref="J683:J689"/>
    <mergeCell ref="H690:H694"/>
    <mergeCell ref="I690:I694"/>
    <mergeCell ref="J690:J694"/>
    <mergeCell ref="G690:G694"/>
    <mergeCell ref="G695:G703"/>
    <mergeCell ref="H695:H703"/>
    <mergeCell ref="I695:I703"/>
    <mergeCell ref="J695:J703"/>
    <mergeCell ref="G704:G712"/>
    <mergeCell ref="H704:H712"/>
    <mergeCell ref="G566:G577"/>
    <mergeCell ref="H566:H577"/>
    <mergeCell ref="I566:I577"/>
    <mergeCell ref="J566:J577"/>
    <mergeCell ref="H578:H589"/>
    <mergeCell ref="I578:I589"/>
    <mergeCell ref="J578:J589"/>
    <mergeCell ref="G578:G589"/>
    <mergeCell ref="G590:G596"/>
    <mergeCell ref="H590:H596"/>
    <mergeCell ref="I590:I596"/>
    <mergeCell ref="J590:J596"/>
    <mergeCell ref="G597:G602"/>
    <mergeCell ref="H597:H602"/>
    <mergeCell ref="G646:G655"/>
    <mergeCell ref="H646:H655"/>
    <mergeCell ref="I646:I655"/>
    <mergeCell ref="J646:J655"/>
    <mergeCell ref="H656:H670"/>
    <mergeCell ref="I656:I670"/>
    <mergeCell ref="J656:J670"/>
    <mergeCell ref="I677:I682"/>
    <mergeCell ref="J677:J682"/>
    <mergeCell ref="G656:G670"/>
    <mergeCell ref="G671:G676"/>
    <mergeCell ref="H671:H676"/>
    <mergeCell ref="I671:I676"/>
    <mergeCell ref="J671:J676"/>
    <mergeCell ref="G677:G682"/>
    <mergeCell ref="H677:H682"/>
    <mergeCell ref="I704:I712"/>
    <mergeCell ref="J704:J712"/>
    <mergeCell ref="G713:G730"/>
    <mergeCell ref="H713:H730"/>
    <mergeCell ref="I713:I730"/>
    <mergeCell ref="J713:J730"/>
    <mergeCell ref="I113:I118"/>
    <mergeCell ref="J113:J118"/>
    <mergeCell ref="H99:H103"/>
    <mergeCell ref="I99:I103"/>
    <mergeCell ref="J99:J103"/>
    <mergeCell ref="H104:H112"/>
    <mergeCell ref="I104:I112"/>
    <mergeCell ref="J104:J112"/>
    <mergeCell ref="H113:H118"/>
    <mergeCell ref="G133:G146"/>
    <mergeCell ref="G147:G164"/>
    <mergeCell ref="G731:G745"/>
    <mergeCell ref="H731:H745"/>
    <mergeCell ref="I731:I745"/>
    <mergeCell ref="J731:J745"/>
    <mergeCell ref="G40:G54"/>
    <mergeCell ref="G55:G65"/>
    <mergeCell ref="G66:G77"/>
    <mergeCell ref="G78:G88"/>
    <mergeCell ref="G89:G98"/>
    <mergeCell ref="G99:G103"/>
    <mergeCell ref="G104:G112"/>
    <mergeCell ref="G113:G118"/>
    <mergeCell ref="G119:G132"/>
    <mergeCell ref="H119:H132"/>
    <mergeCell ref="I119:I132"/>
    <mergeCell ref="J119:J132"/>
    <mergeCell ref="I133:I146"/>
    <mergeCell ref="J133:J146"/>
    <mergeCell ref="H133:H146"/>
    <mergeCell ref="H147:H164"/>
    <mergeCell ref="I147:I164"/>
    <mergeCell ref="J147:J164"/>
    <mergeCell ref="H165:H173"/>
    <mergeCell ref="I165:I173"/>
    <mergeCell ref="J165:J173"/>
    <mergeCell ref="I182:I190"/>
    <mergeCell ref="J182:J190"/>
    <mergeCell ref="G165:G173"/>
    <mergeCell ref="G174:G181"/>
    <mergeCell ref="H174:H181"/>
    <mergeCell ref="I174:I181"/>
    <mergeCell ref="J174:J181"/>
    <mergeCell ref="G182:G190"/>
    <mergeCell ref="H182:H190"/>
    <mergeCell ref="A3:A13"/>
    <mergeCell ref="G3:G13"/>
    <mergeCell ref="H3:H13"/>
    <mergeCell ref="I3:I13"/>
    <mergeCell ref="J3:J13"/>
    <mergeCell ref="G14:G27"/>
    <mergeCell ref="J14:J27"/>
    <mergeCell ref="H14:H27"/>
    <mergeCell ref="I14:I27"/>
    <mergeCell ref="G28:G39"/>
    <mergeCell ref="H28:H39"/>
    <mergeCell ref="I28:I39"/>
    <mergeCell ref="J28:J39"/>
    <mergeCell ref="J40:J54"/>
    <mergeCell ref="H40:H54"/>
    <mergeCell ref="I40:I54"/>
    <mergeCell ref="H55:H65"/>
    <mergeCell ref="I55:I65"/>
    <mergeCell ref="J55:J65"/>
    <mergeCell ref="I66:I77"/>
    <mergeCell ref="J66:J77"/>
    <mergeCell ref="H66:H77"/>
    <mergeCell ref="H78:H88"/>
    <mergeCell ref="I78:I88"/>
    <mergeCell ref="J78:J88"/>
    <mergeCell ref="H89:H98"/>
    <mergeCell ref="I89:I98"/>
    <mergeCell ref="J89:J98"/>
    <mergeCell ref="A174:A181"/>
    <mergeCell ref="A182:A190"/>
    <mergeCell ref="A191:A206"/>
    <mergeCell ref="G191:G206"/>
    <mergeCell ref="H191:H206"/>
    <mergeCell ref="I191:I206"/>
    <mergeCell ref="J191:J206"/>
    <mergeCell ref="A207:A219"/>
    <mergeCell ref="A220:A236"/>
    <mergeCell ref="A237:A241"/>
    <mergeCell ref="H237:H241"/>
    <mergeCell ref="I237:I241"/>
    <mergeCell ref="A690:A694"/>
    <mergeCell ref="A695:A703"/>
    <mergeCell ref="A704:A712"/>
    <mergeCell ref="A713:A730"/>
    <mergeCell ref="A731:A745"/>
    <mergeCell ref="A626:A640"/>
    <mergeCell ref="A641:A645"/>
    <mergeCell ref="A646:A655"/>
    <mergeCell ref="A656:A670"/>
    <mergeCell ref="A671:A676"/>
    <mergeCell ref="A677:A682"/>
    <mergeCell ref="A683:A689"/>
    <mergeCell ref="A14:A27"/>
    <mergeCell ref="A28:A39"/>
    <mergeCell ref="A40:A54"/>
    <mergeCell ref="A55:A65"/>
    <mergeCell ref="A66:A77"/>
    <mergeCell ref="A78:A88"/>
    <mergeCell ref="A89:A98"/>
    <mergeCell ref="A99:A103"/>
    <mergeCell ref="A104:A112"/>
    <mergeCell ref="A113:A118"/>
    <mergeCell ref="A119:A132"/>
    <mergeCell ref="A133:A146"/>
    <mergeCell ref="A147:A164"/>
    <mergeCell ref="A165:A173"/>
    <mergeCell ref="A242:A254"/>
    <mergeCell ref="A255:A259"/>
    <mergeCell ref="A260:A269"/>
    <mergeCell ref="A270:A278"/>
    <mergeCell ref="A279:A285"/>
    <mergeCell ref="A286:A293"/>
    <mergeCell ref="A294:A301"/>
    <mergeCell ref="A302:A307"/>
    <mergeCell ref="A308:A317"/>
    <mergeCell ref="A318:A333"/>
    <mergeCell ref="A334:A349"/>
    <mergeCell ref="A350:A359"/>
    <mergeCell ref="A360:A368"/>
    <mergeCell ref="A369:A376"/>
    <mergeCell ref="A377:A389"/>
    <mergeCell ref="A390:A404"/>
    <mergeCell ref="A405:A421"/>
    <mergeCell ref="A422:A437"/>
    <mergeCell ref="A438:A447"/>
    <mergeCell ref="A448:A469"/>
    <mergeCell ref="A470:A476"/>
    <mergeCell ref="A477:A486"/>
    <mergeCell ref="A487:A496"/>
    <mergeCell ref="A497:A505"/>
    <mergeCell ref="A506:A522"/>
    <mergeCell ref="A523:A536"/>
    <mergeCell ref="A537:A545"/>
    <mergeCell ref="A546:A555"/>
    <mergeCell ref="A556:A565"/>
    <mergeCell ref="A566:A577"/>
    <mergeCell ref="A578:A589"/>
    <mergeCell ref="A590:A596"/>
    <mergeCell ref="A597:A602"/>
    <mergeCell ref="A603:A614"/>
    <mergeCell ref="A615:A62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3.44"/>
    <col customWidth="1" min="2" max="2" width="16.78"/>
    <col customWidth="1" min="3" max="3" width="24.44"/>
    <col customWidth="1" min="4" max="5" width="28.11"/>
    <col customWidth="1" min="6" max="6" width="7.11"/>
    <col customWidth="1" min="7" max="8" width="28.11"/>
    <col customWidth="1" min="9" max="9" width="11.0"/>
    <col customWidth="1" min="10" max="10" width="20.11"/>
  </cols>
  <sheetData>
    <row r="1" ht="42.0" customHeight="1">
      <c r="A1" s="134" t="s">
        <v>726</v>
      </c>
      <c r="B1" s="135"/>
      <c r="C1" s="135"/>
      <c r="D1" s="135"/>
      <c r="E1" s="135"/>
    </row>
    <row r="2" ht="25.5" customHeight="1">
      <c r="A2" s="136" t="s">
        <v>726</v>
      </c>
      <c r="B2" s="137" t="s">
        <v>727</v>
      </c>
      <c r="C2" s="137" t="s">
        <v>728</v>
      </c>
      <c r="D2" s="138" t="s">
        <v>729</v>
      </c>
      <c r="E2" s="137" t="s">
        <v>730</v>
      </c>
      <c r="G2" s="137" t="s">
        <v>731</v>
      </c>
      <c r="H2" s="137" t="s">
        <v>730</v>
      </c>
    </row>
    <row r="3" ht="27.0" customHeight="1">
      <c r="A3" s="139"/>
      <c r="B3" s="140" t="s">
        <v>2</v>
      </c>
      <c r="C3" s="140" t="s">
        <v>732</v>
      </c>
      <c r="D3" s="141" t="s">
        <v>733</v>
      </c>
      <c r="E3" s="142" t="s">
        <v>734</v>
      </c>
      <c r="G3" s="142" t="s">
        <v>2</v>
      </c>
      <c r="H3" s="142" t="s">
        <v>734</v>
      </c>
    </row>
    <row r="4" ht="33.0" customHeight="1">
      <c r="A4" s="143" t="str">
        <f>'MENU COST'!A3</f>
        <v>SALMON PICO DE GALLO</v>
      </c>
      <c r="B4" s="144">
        <v>190000.0</v>
      </c>
      <c r="C4" s="144">
        <v>3.0</v>
      </c>
      <c r="D4" s="145"/>
      <c r="E4" s="146">
        <f t="shared" ref="E4:E32" si="1">B4*D4</f>
        <v>0</v>
      </c>
      <c r="G4" s="146" t="str">
        <f>'MENU COST'!B3</f>
        <v>#REF!</v>
      </c>
      <c r="H4" s="146" t="str">
        <f t="shared" ref="H4:H26" si="2">D4*G4</f>
        <v>#REF!</v>
      </c>
    </row>
    <row r="5" ht="33.0" customHeight="1">
      <c r="A5" s="143" t="s">
        <v>735</v>
      </c>
      <c r="B5" s="144">
        <v>390000.0</v>
      </c>
      <c r="C5" s="144">
        <v>4.0</v>
      </c>
      <c r="D5" s="145"/>
      <c r="E5" s="146">
        <f t="shared" si="1"/>
        <v>0</v>
      </c>
      <c r="G5" s="146" t="str">
        <f>'MENU COST'!B4</f>
        <v>#REF!</v>
      </c>
      <c r="H5" s="146" t="str">
        <f t="shared" si="2"/>
        <v>#REF!</v>
      </c>
    </row>
    <row r="6" ht="33.0" customHeight="1">
      <c r="A6" s="143" t="str">
        <f>'MENU COST'!A5</f>
        <v>CRISPY SQUID</v>
      </c>
      <c r="B6" s="144">
        <v>290000.0</v>
      </c>
      <c r="C6" s="144">
        <v>3.0</v>
      </c>
      <c r="D6" s="145">
        <v>5.0</v>
      </c>
      <c r="E6" s="146">
        <f t="shared" si="1"/>
        <v>1450000</v>
      </c>
      <c r="G6" s="146" t="str">
        <f>'MENU COST'!B5</f>
        <v>#REF!</v>
      </c>
      <c r="H6" s="146" t="str">
        <f t="shared" si="2"/>
        <v>#REF!</v>
      </c>
    </row>
    <row r="7" ht="33.0" customHeight="1">
      <c r="A7" s="143" t="s">
        <v>736</v>
      </c>
      <c r="B7" s="144">
        <f>'MENU COST'!F6</f>
        <v>190000</v>
      </c>
      <c r="C7" s="144">
        <v>3.0</v>
      </c>
      <c r="D7" s="145"/>
      <c r="E7" s="146">
        <f t="shared" si="1"/>
        <v>0</v>
      </c>
      <c r="G7" s="146" t="str">
        <f>'MENU COST'!B6</f>
        <v>#REF!</v>
      </c>
      <c r="H7" s="146" t="str">
        <f t="shared" si="2"/>
        <v>#REF!</v>
      </c>
    </row>
    <row r="8" ht="33.0" customHeight="1">
      <c r="A8" s="143" t="str">
        <f>'MENU COST'!A7</f>
        <v>BONE MARROW &amp; LALOT CHIMICHURRI</v>
      </c>
      <c r="B8" s="144">
        <v>290000.0</v>
      </c>
      <c r="C8" s="144">
        <v>3.0</v>
      </c>
      <c r="D8" s="145">
        <v>5.0</v>
      </c>
      <c r="E8" s="146">
        <f t="shared" si="1"/>
        <v>1450000</v>
      </c>
      <c r="G8" s="146" t="str">
        <f>'MENU COST'!B7</f>
        <v>#REF!</v>
      </c>
      <c r="H8" s="146" t="str">
        <f t="shared" si="2"/>
        <v>#REF!</v>
      </c>
    </row>
    <row r="9" ht="33.0" customHeight="1">
      <c r="A9" s="143" t="str">
        <f>'MENU COST'!A8</f>
        <v>HUMMUS &amp; GREEK SALSA</v>
      </c>
      <c r="B9" s="144">
        <f>'MENU COST'!F8</f>
        <v>190000</v>
      </c>
      <c r="C9" s="144">
        <v>3.0</v>
      </c>
      <c r="D9" s="145"/>
      <c r="E9" s="146">
        <f t="shared" si="1"/>
        <v>0</v>
      </c>
      <c r="G9" s="146" t="str">
        <f>'MENU COST'!B8</f>
        <v>#REF!</v>
      </c>
      <c r="H9" s="146" t="str">
        <f t="shared" si="2"/>
        <v>#REF!</v>
      </c>
    </row>
    <row r="10" ht="33.0" customHeight="1">
      <c r="A10" s="143" t="str">
        <f>'MENU COST'!A9</f>
        <v>PICKLED MUSSELS</v>
      </c>
      <c r="B10" s="144">
        <f>'MENU COST'!F9</f>
        <v>290000</v>
      </c>
      <c r="C10" s="144">
        <v>3.0</v>
      </c>
      <c r="D10" s="145"/>
      <c r="E10" s="146">
        <f t="shared" si="1"/>
        <v>0</v>
      </c>
      <c r="G10" s="146" t="str">
        <f>'MENU COST'!B9</f>
        <v>#REF!</v>
      </c>
      <c r="H10" s="146" t="str">
        <f t="shared" si="2"/>
        <v>#REF!</v>
      </c>
    </row>
    <row r="11" ht="33.0" customHeight="1">
      <c r="A11" s="143" t="s">
        <v>737</v>
      </c>
      <c r="B11" s="144">
        <v>290000.0</v>
      </c>
      <c r="C11" s="144">
        <v>3.0</v>
      </c>
      <c r="D11" s="145"/>
      <c r="E11" s="146">
        <f t="shared" si="1"/>
        <v>0</v>
      </c>
      <c r="G11" s="146"/>
      <c r="H11" s="146">
        <f t="shared" si="2"/>
        <v>0</v>
      </c>
    </row>
    <row r="12" ht="33.0" customHeight="1">
      <c r="A12" s="143" t="s">
        <v>738</v>
      </c>
      <c r="B12" s="144">
        <v>250000.0</v>
      </c>
      <c r="C12" s="144">
        <v>3.0</v>
      </c>
      <c r="D12" s="145"/>
      <c r="E12" s="146">
        <f t="shared" si="1"/>
        <v>0</v>
      </c>
      <c r="G12" s="146" t="str">
        <f>'MENU COST'!B15</f>
        <v>#REF!</v>
      </c>
      <c r="H12" s="146" t="str">
        <f t="shared" si="2"/>
        <v>#REF!</v>
      </c>
    </row>
    <row r="13" ht="33.0" customHeight="1">
      <c r="A13" s="143" t="s">
        <v>739</v>
      </c>
      <c r="B13" s="144">
        <v>250000.0</v>
      </c>
      <c r="C13" s="144">
        <v>3.0</v>
      </c>
      <c r="D13" s="145">
        <v>5.0</v>
      </c>
      <c r="E13" s="146">
        <f t="shared" si="1"/>
        <v>1250000</v>
      </c>
      <c r="G13" s="146" t="str">
        <f>'MENU COST'!B17</f>
        <v>#REF!</v>
      </c>
      <c r="H13" s="146" t="str">
        <f t="shared" si="2"/>
        <v>#REF!</v>
      </c>
    </row>
    <row r="14" ht="33.0" customHeight="1">
      <c r="A14" s="143" t="s">
        <v>740</v>
      </c>
      <c r="B14" s="144">
        <v>290000.0</v>
      </c>
      <c r="C14" s="144">
        <v>3.0</v>
      </c>
      <c r="D14" s="145"/>
      <c r="E14" s="146">
        <f t="shared" si="1"/>
        <v>0</v>
      </c>
      <c r="G14" s="146"/>
      <c r="H14" s="146">
        <f t="shared" si="2"/>
        <v>0</v>
      </c>
    </row>
    <row r="15" ht="33.0" customHeight="1">
      <c r="A15" s="143" t="s">
        <v>741</v>
      </c>
      <c r="B15" s="144">
        <v>220000.0</v>
      </c>
      <c r="C15" s="144">
        <v>3.0</v>
      </c>
      <c r="D15" s="145"/>
      <c r="E15" s="146">
        <f t="shared" si="1"/>
        <v>0</v>
      </c>
      <c r="G15" s="146"/>
      <c r="H15" s="146">
        <f t="shared" si="2"/>
        <v>0</v>
      </c>
    </row>
    <row r="16" ht="33.0" customHeight="1">
      <c r="A16" s="143" t="s">
        <v>742</v>
      </c>
      <c r="B16" s="144">
        <v>310000.0</v>
      </c>
      <c r="C16" s="144">
        <v>3.0</v>
      </c>
      <c r="D16" s="145"/>
      <c r="E16" s="146">
        <f t="shared" si="1"/>
        <v>0</v>
      </c>
      <c r="G16" s="146"/>
      <c r="H16" s="146">
        <f t="shared" si="2"/>
        <v>0</v>
      </c>
    </row>
    <row r="17" ht="33.0" customHeight="1">
      <c r="A17" s="143" t="s">
        <v>743</v>
      </c>
      <c r="B17" s="144">
        <v>280000.0</v>
      </c>
      <c r="C17" s="144">
        <v>4.0</v>
      </c>
      <c r="D17" s="145"/>
      <c r="E17" s="146">
        <f t="shared" si="1"/>
        <v>0</v>
      </c>
      <c r="G17" s="146"/>
      <c r="H17" s="146">
        <f t="shared" si="2"/>
        <v>0</v>
      </c>
    </row>
    <row r="18" ht="33.0" customHeight="1">
      <c r="A18" s="143" t="s">
        <v>744</v>
      </c>
      <c r="B18" s="144">
        <v>490000.0</v>
      </c>
      <c r="C18" s="144">
        <v>4.0</v>
      </c>
      <c r="D18" s="145">
        <v>5.0</v>
      </c>
      <c r="E18" s="146">
        <f t="shared" si="1"/>
        <v>2450000</v>
      </c>
      <c r="G18" s="146" t="str">
        <f>'MENU COST'!B20</f>
        <v>#REF!</v>
      </c>
      <c r="H18" s="146" t="str">
        <f t="shared" si="2"/>
        <v>#REF!</v>
      </c>
    </row>
    <row r="19" ht="33.0" customHeight="1">
      <c r="A19" s="143" t="s">
        <v>745</v>
      </c>
      <c r="B19" s="144">
        <v>350000.0</v>
      </c>
      <c r="C19" s="144">
        <v>3.0</v>
      </c>
      <c r="D19" s="145">
        <v>5.0</v>
      </c>
      <c r="E19" s="146">
        <f t="shared" si="1"/>
        <v>1750000</v>
      </c>
      <c r="G19" s="146" t="str">
        <f>'MENU COST'!B21</f>
        <v>#REF!</v>
      </c>
      <c r="H19" s="146" t="str">
        <f t="shared" si="2"/>
        <v>#REF!</v>
      </c>
    </row>
    <row r="20" ht="33.0" customHeight="1">
      <c r="A20" s="143" t="s">
        <v>746</v>
      </c>
      <c r="B20" s="144">
        <v>590000.0</v>
      </c>
      <c r="C20" s="144">
        <v>2.0</v>
      </c>
      <c r="D20" s="145"/>
      <c r="E20" s="146">
        <f t="shared" si="1"/>
        <v>0</v>
      </c>
      <c r="G20" s="146"/>
      <c r="H20" s="146">
        <f t="shared" si="2"/>
        <v>0</v>
      </c>
    </row>
    <row r="21" ht="33.0" customHeight="1">
      <c r="A21" s="143" t="s">
        <v>747</v>
      </c>
      <c r="B21" s="144">
        <v>380000.0</v>
      </c>
      <c r="C21" s="144">
        <v>4.0</v>
      </c>
      <c r="D21" s="145"/>
      <c r="E21" s="146">
        <f t="shared" si="1"/>
        <v>0</v>
      </c>
      <c r="G21" s="146"/>
      <c r="H21" s="146">
        <f t="shared" si="2"/>
        <v>0</v>
      </c>
    </row>
    <row r="22" ht="33.0" customHeight="1">
      <c r="A22" s="143" t="s">
        <v>748</v>
      </c>
      <c r="B22" s="144">
        <v>560000.0</v>
      </c>
      <c r="C22" s="144">
        <v>4.0</v>
      </c>
      <c r="D22" s="145"/>
      <c r="E22" s="146">
        <f t="shared" si="1"/>
        <v>0</v>
      </c>
      <c r="G22" s="146">
        <f>B22/2.5</f>
        <v>224000</v>
      </c>
      <c r="H22" s="146">
        <f t="shared" si="2"/>
        <v>0</v>
      </c>
    </row>
    <row r="23" ht="33.0" customHeight="1">
      <c r="A23" s="143" t="s">
        <v>749</v>
      </c>
      <c r="B23" s="144">
        <v>990000.0</v>
      </c>
      <c r="C23" s="144">
        <v>3.0</v>
      </c>
      <c r="D23" s="145"/>
      <c r="E23" s="146">
        <f t="shared" si="1"/>
        <v>0</v>
      </c>
      <c r="G23" s="146"/>
      <c r="H23" s="146">
        <f t="shared" si="2"/>
        <v>0</v>
      </c>
    </row>
    <row r="24" ht="33.0" customHeight="1">
      <c r="A24" s="143" t="s">
        <v>750</v>
      </c>
      <c r="B24" s="144">
        <v>260000.0</v>
      </c>
      <c r="C24" s="144">
        <v>2.0</v>
      </c>
      <c r="D24" s="145"/>
      <c r="E24" s="146">
        <f t="shared" si="1"/>
        <v>0</v>
      </c>
      <c r="G24" s="146"/>
      <c r="H24" s="146">
        <f t="shared" si="2"/>
        <v>0</v>
      </c>
    </row>
    <row r="25" ht="33.0" customHeight="1">
      <c r="A25" s="143" t="s">
        <v>751</v>
      </c>
      <c r="B25" s="144">
        <v>390000.0</v>
      </c>
      <c r="C25" s="144">
        <v>3.0</v>
      </c>
      <c r="D25" s="145"/>
      <c r="E25" s="146">
        <f t="shared" si="1"/>
        <v>0</v>
      </c>
      <c r="G25" s="146"/>
      <c r="H25" s="146">
        <f t="shared" si="2"/>
        <v>0</v>
      </c>
    </row>
    <row r="26" ht="33.0" customHeight="1">
      <c r="A26" s="143" t="s">
        <v>752</v>
      </c>
      <c r="B26" s="144">
        <v>490000.0</v>
      </c>
      <c r="C26" s="144">
        <v>3.0</v>
      </c>
      <c r="D26" s="145"/>
      <c r="E26" s="146">
        <f t="shared" si="1"/>
        <v>0</v>
      </c>
      <c r="G26" s="146"/>
      <c r="H26" s="146">
        <f t="shared" si="2"/>
        <v>0</v>
      </c>
    </row>
    <row r="27" ht="33.0" customHeight="1">
      <c r="A27" s="143" t="str">
        <f>'MENU COST'!A28</f>
        <v>FRIES</v>
      </c>
      <c r="B27" s="144">
        <f>'MENU COST'!F28</f>
        <v>90000</v>
      </c>
      <c r="C27" s="144"/>
      <c r="D27" s="145"/>
      <c r="E27" s="146">
        <f t="shared" si="1"/>
        <v>0</v>
      </c>
      <c r="G27" s="146" t="str">
        <f>'MENU COST'!B28</f>
        <v>#REF!</v>
      </c>
      <c r="H27" s="146"/>
    </row>
    <row r="28" ht="33.0" customHeight="1">
      <c r="A28" s="143" t="s">
        <v>753</v>
      </c>
      <c r="B28" s="144">
        <v>90000.0</v>
      </c>
      <c r="C28" s="144">
        <v>3.0</v>
      </c>
      <c r="D28" s="145"/>
      <c r="E28" s="146">
        <f t="shared" si="1"/>
        <v>0</v>
      </c>
      <c r="G28" s="146"/>
      <c r="H28" s="146">
        <f t="shared" ref="H28:H32" si="3">D28*G28</f>
        <v>0</v>
      </c>
    </row>
    <row r="29" ht="33.0" customHeight="1">
      <c r="A29" s="143" t="s">
        <v>754</v>
      </c>
      <c r="B29" s="144">
        <v>140000.0</v>
      </c>
      <c r="C29" s="144">
        <v>4.0</v>
      </c>
      <c r="D29" s="145">
        <v>5.0</v>
      </c>
      <c r="E29" s="146">
        <f t="shared" si="1"/>
        <v>700000</v>
      </c>
      <c r="G29" s="146" t="str">
        <f>'MENU COST'!B27</f>
        <v>#REF!</v>
      </c>
      <c r="H29" s="146" t="str">
        <f t="shared" si="3"/>
        <v>#REF!</v>
      </c>
    </row>
    <row r="30" ht="33.0" customHeight="1">
      <c r="A30" s="143" t="s">
        <v>755</v>
      </c>
      <c r="B30" s="144">
        <v>150000.0</v>
      </c>
      <c r="C30" s="144">
        <v>3.0</v>
      </c>
      <c r="D30" s="145"/>
      <c r="E30" s="146">
        <f t="shared" si="1"/>
        <v>0</v>
      </c>
      <c r="G30" s="146"/>
      <c r="H30" s="146">
        <f t="shared" si="3"/>
        <v>0</v>
      </c>
    </row>
    <row r="31" ht="33.0" customHeight="1">
      <c r="A31" s="143" t="s">
        <v>756</v>
      </c>
      <c r="B31" s="144">
        <v>150000.0</v>
      </c>
      <c r="C31" s="144">
        <v>2.0</v>
      </c>
      <c r="D31" s="145"/>
      <c r="E31" s="146">
        <f t="shared" si="1"/>
        <v>0</v>
      </c>
      <c r="G31" s="146"/>
      <c r="H31" s="146">
        <f t="shared" si="3"/>
        <v>0</v>
      </c>
    </row>
    <row r="32" ht="33.0" customHeight="1">
      <c r="A32" s="143" t="s">
        <v>757</v>
      </c>
      <c r="B32" s="144">
        <v>180000.0</v>
      </c>
      <c r="C32" s="144">
        <v>3.0</v>
      </c>
      <c r="D32" s="145"/>
      <c r="E32" s="146">
        <f t="shared" si="1"/>
        <v>0</v>
      </c>
      <c r="G32" s="146">
        <v>60000.0</v>
      </c>
      <c r="H32" s="146">
        <f t="shared" si="3"/>
        <v>0</v>
      </c>
    </row>
    <row r="33" ht="33.0" customHeight="1">
      <c r="A33" s="143"/>
      <c r="B33" s="144"/>
      <c r="C33" s="144"/>
      <c r="D33" s="145"/>
      <c r="E33" s="146"/>
      <c r="G33" s="146"/>
      <c r="H33" s="146">
        <f>D30*G30</f>
        <v>0</v>
      </c>
    </row>
    <row r="34" ht="15.75" customHeight="1">
      <c r="A34" s="3"/>
      <c r="B34" s="147"/>
      <c r="C34" s="147"/>
      <c r="D34" s="148"/>
      <c r="E34" s="147"/>
      <c r="G34" s="147"/>
      <c r="H34" s="147"/>
    </row>
    <row r="35" ht="15.75" customHeight="1">
      <c r="A35" s="149">
        <v>5.0</v>
      </c>
      <c r="B35" s="150" t="s">
        <v>758</v>
      </c>
      <c r="C35" s="151"/>
      <c r="D35" s="152"/>
      <c r="E35" s="153">
        <f>SUM(E4:E33)</f>
        <v>9050000</v>
      </c>
      <c r="F35" s="154" t="s">
        <v>759</v>
      </c>
      <c r="H35" s="146" t="str">
        <f>SUM(H4:H33)</f>
        <v>#REF!</v>
      </c>
    </row>
    <row r="36" ht="15.75" customHeight="1">
      <c r="A36" s="149"/>
      <c r="B36" s="155"/>
      <c r="C36" s="155"/>
      <c r="D36" s="156" t="s">
        <v>760</v>
      </c>
      <c r="E36" s="155">
        <f>E35*5%</f>
        <v>452500</v>
      </c>
      <c r="F36" s="154" t="s">
        <v>759</v>
      </c>
      <c r="G36" s="157" t="s">
        <v>760</v>
      </c>
      <c r="H36" s="155" t="str">
        <f>H35*5%</f>
        <v>#REF!</v>
      </c>
    </row>
    <row r="37" ht="15.75" customHeight="1">
      <c r="A37" s="149"/>
      <c r="B37" s="155"/>
      <c r="C37" s="155"/>
      <c r="D37" s="156" t="s">
        <v>761</v>
      </c>
      <c r="E37" s="155">
        <f>SUM(E35+E36)*8%</f>
        <v>760200</v>
      </c>
      <c r="F37" s="154" t="s">
        <v>759</v>
      </c>
      <c r="G37" s="157" t="s">
        <v>761</v>
      </c>
      <c r="H37" s="155" t="str">
        <f>SUM(H35+H36)*8%</f>
        <v>#REF!</v>
      </c>
    </row>
    <row r="38" ht="15.75" customHeight="1">
      <c r="A38" s="3"/>
      <c r="B38" s="147"/>
      <c r="C38" s="147"/>
      <c r="D38" s="158" t="s">
        <v>762</v>
      </c>
      <c r="E38" s="159">
        <f>E35+E36+E37</f>
        <v>10262700</v>
      </c>
      <c r="F38" s="154" t="s">
        <v>759</v>
      </c>
      <c r="G38" s="160" t="s">
        <v>762</v>
      </c>
      <c r="H38" s="159" t="str">
        <f>H35+H36+H37</f>
        <v>#REF!</v>
      </c>
    </row>
    <row r="39" ht="15.75" customHeight="1">
      <c r="A39" s="3"/>
      <c r="B39" s="147"/>
      <c r="C39" s="147"/>
      <c r="D39" s="148"/>
      <c r="E39" s="159"/>
      <c r="F39" s="154"/>
      <c r="G39" s="147"/>
      <c r="H39" s="159"/>
    </row>
    <row r="40" ht="15.75" customHeight="1">
      <c r="A40" s="3"/>
      <c r="B40" s="161" t="s">
        <v>763</v>
      </c>
      <c r="C40" s="151"/>
      <c r="D40" s="152"/>
      <c r="E40" s="147"/>
      <c r="F40" s="147"/>
      <c r="H40" s="147"/>
    </row>
    <row r="41" ht="15.75" customHeight="1">
      <c r="A41" s="3"/>
      <c r="B41" s="147"/>
      <c r="C41" s="147"/>
      <c r="D41" s="162"/>
      <c r="E41" s="163">
        <f>E35/D42</f>
        <v>452500</v>
      </c>
      <c r="F41" s="154" t="s">
        <v>759</v>
      </c>
      <c r="G41" s="164">
        <f>D42</f>
        <v>20</v>
      </c>
      <c r="H41" s="163" t="str">
        <f>H35/G41</f>
        <v>#REF!</v>
      </c>
    </row>
    <row r="42" ht="15.75" customHeight="1">
      <c r="A42" s="165"/>
      <c r="B42" s="3"/>
      <c r="D42" s="164">
        <v>20.0</v>
      </c>
      <c r="E42" s="166">
        <f>E38/D42</f>
        <v>513135</v>
      </c>
      <c r="F42" s="154" t="s">
        <v>759</v>
      </c>
    </row>
    <row r="43" ht="24.75" customHeight="1">
      <c r="B43" s="3"/>
      <c r="D43" s="167"/>
      <c r="E43" s="168">
        <v>400000.0</v>
      </c>
      <c r="F43" s="154" t="s">
        <v>759</v>
      </c>
      <c r="G43" s="169" t="s">
        <v>764</v>
      </c>
      <c r="H43" s="170" t="str">
        <f>H41/E43</f>
        <v>#REF!</v>
      </c>
      <c r="J43" s="171">
        <f>SUM(D42*E43)</f>
        <v>8000000</v>
      </c>
    </row>
    <row r="44" ht="15.75" customHeight="1">
      <c r="B44" s="3"/>
      <c r="D44" s="162"/>
    </row>
    <row r="45" ht="15.75" customHeight="1">
      <c r="B45" s="3"/>
      <c r="D45" s="162"/>
    </row>
    <row r="46" ht="15.75" customHeight="1">
      <c r="B46" s="3" t="s">
        <v>765</v>
      </c>
    </row>
    <row r="47" ht="15.75" customHeight="1">
      <c r="B47" s="3" t="s">
        <v>766</v>
      </c>
    </row>
    <row r="48" ht="15.75" customHeight="1">
      <c r="B48" s="3"/>
      <c r="D48" s="162"/>
    </row>
    <row r="49" ht="15.75" customHeight="1">
      <c r="B49" s="3"/>
      <c r="D49" s="162"/>
    </row>
    <row r="50" ht="15.75" customHeight="1">
      <c r="B50" s="3"/>
      <c r="D50" s="162"/>
    </row>
    <row r="51" ht="15.75" customHeight="1">
      <c r="B51" s="3"/>
      <c r="D51" s="162"/>
    </row>
    <row r="52" ht="15.75" customHeight="1">
      <c r="B52" s="3"/>
      <c r="D52" s="162"/>
    </row>
    <row r="53" ht="15.75" customHeight="1">
      <c r="B53" s="3"/>
      <c r="D53" s="162"/>
    </row>
    <row r="54" ht="15.75" customHeight="1">
      <c r="B54" s="3"/>
      <c r="D54" s="162"/>
    </row>
    <row r="55" ht="15.75" customHeight="1">
      <c r="B55" s="3"/>
      <c r="D55" s="162"/>
    </row>
    <row r="56" ht="15.75" customHeight="1">
      <c r="B56" s="3"/>
      <c r="D56" s="162"/>
    </row>
    <row r="57" ht="15.75" customHeight="1">
      <c r="B57" s="3"/>
      <c r="D57" s="162"/>
    </row>
    <row r="58" ht="15.75" customHeight="1">
      <c r="B58" s="3"/>
      <c r="D58" s="162"/>
    </row>
    <row r="59" ht="15.75" customHeight="1">
      <c r="B59" s="3"/>
      <c r="D59" s="162"/>
    </row>
    <row r="60" ht="15.75" customHeight="1">
      <c r="B60" s="3"/>
      <c r="D60" s="162"/>
    </row>
    <row r="61" ht="15.75" customHeight="1">
      <c r="B61" s="3"/>
      <c r="D61" s="162"/>
    </row>
    <row r="62" ht="15.75" customHeight="1">
      <c r="B62" s="3"/>
      <c r="D62" s="162"/>
    </row>
    <row r="63" ht="15.75" customHeight="1">
      <c r="B63" s="3"/>
      <c r="D63" s="162"/>
    </row>
    <row r="64" ht="15.75" customHeight="1">
      <c r="B64" s="3"/>
      <c r="D64" s="162"/>
    </row>
    <row r="65" ht="15.75" customHeight="1">
      <c r="B65" s="3"/>
      <c r="D65" s="162"/>
    </row>
    <row r="66" ht="15.75" customHeight="1">
      <c r="B66" s="3"/>
      <c r="D66" s="162"/>
    </row>
    <row r="67" ht="15.75" customHeight="1">
      <c r="B67" s="3"/>
      <c r="D67" s="162"/>
    </row>
    <row r="68" ht="15.75" customHeight="1">
      <c r="B68" s="3"/>
      <c r="D68" s="162"/>
    </row>
    <row r="69" ht="15.75" customHeight="1">
      <c r="B69" s="3"/>
      <c r="D69" s="162"/>
    </row>
    <row r="70" ht="15.75" customHeight="1">
      <c r="B70" s="3"/>
      <c r="D70" s="162"/>
    </row>
    <row r="71" ht="15.75" customHeight="1">
      <c r="B71" s="3"/>
      <c r="D71" s="162"/>
    </row>
    <row r="72" ht="15.75" customHeight="1">
      <c r="B72" s="3"/>
      <c r="D72" s="162"/>
    </row>
    <row r="73" ht="15.75" customHeight="1">
      <c r="B73" s="3"/>
      <c r="D73" s="162"/>
    </row>
    <row r="74" ht="15.75" customHeight="1">
      <c r="B74" s="3"/>
      <c r="D74" s="162"/>
    </row>
    <row r="75" ht="15.75" customHeight="1">
      <c r="B75" s="3"/>
      <c r="D75" s="162"/>
    </row>
    <row r="76" ht="15.75" customHeight="1">
      <c r="B76" s="3"/>
      <c r="D76" s="162"/>
    </row>
    <row r="77" ht="15.75" customHeight="1">
      <c r="B77" s="3"/>
      <c r="D77" s="162"/>
    </row>
    <row r="78" ht="15.75" customHeight="1">
      <c r="B78" s="3"/>
      <c r="D78" s="162"/>
    </row>
    <row r="79" ht="15.75" customHeight="1">
      <c r="B79" s="3"/>
      <c r="D79" s="162"/>
    </row>
    <row r="80" ht="15.75" customHeight="1">
      <c r="B80" s="3"/>
      <c r="D80" s="162"/>
    </row>
    <row r="81" ht="15.75" customHeight="1">
      <c r="B81" s="3"/>
      <c r="D81" s="162"/>
    </row>
    <row r="82" ht="15.75" customHeight="1">
      <c r="B82" s="3"/>
      <c r="D82" s="162"/>
    </row>
    <row r="83" ht="15.75" customHeight="1">
      <c r="B83" s="3"/>
      <c r="D83" s="162"/>
    </row>
    <row r="84" ht="15.75" customHeight="1">
      <c r="B84" s="3"/>
      <c r="D84" s="162"/>
    </row>
    <row r="85" ht="15.75" customHeight="1">
      <c r="B85" s="3"/>
      <c r="D85" s="162"/>
    </row>
    <row r="86" ht="15.75" customHeight="1">
      <c r="B86" s="3"/>
      <c r="D86" s="162"/>
    </row>
    <row r="87" ht="15.75" customHeight="1">
      <c r="B87" s="3"/>
      <c r="D87" s="162"/>
    </row>
    <row r="88" ht="15.75" customHeight="1">
      <c r="B88" s="3"/>
      <c r="D88" s="162"/>
    </row>
    <row r="89" ht="15.75" customHeight="1">
      <c r="B89" s="3"/>
      <c r="D89" s="162"/>
    </row>
    <row r="90" ht="15.75" customHeight="1">
      <c r="B90" s="3"/>
      <c r="D90" s="162"/>
    </row>
    <row r="91" ht="15.75" customHeight="1">
      <c r="B91" s="3"/>
      <c r="D91" s="162"/>
    </row>
    <row r="92" ht="15.75" customHeight="1">
      <c r="B92" s="3"/>
      <c r="D92" s="162"/>
    </row>
    <row r="93" ht="15.75" customHeight="1">
      <c r="B93" s="3"/>
      <c r="D93" s="162"/>
    </row>
    <row r="94" ht="15.75" customHeight="1">
      <c r="B94" s="3"/>
      <c r="D94" s="162"/>
    </row>
    <row r="95" ht="15.75" customHeight="1">
      <c r="B95" s="3"/>
      <c r="D95" s="162"/>
    </row>
    <row r="96" ht="15.75" customHeight="1">
      <c r="B96" s="3"/>
      <c r="D96" s="162"/>
    </row>
    <row r="97" ht="15.75" customHeight="1">
      <c r="B97" s="3"/>
      <c r="D97" s="162"/>
    </row>
    <row r="98" ht="15.75" customHeight="1">
      <c r="B98" s="3"/>
      <c r="D98" s="162"/>
    </row>
    <row r="99" ht="15.75" customHeight="1">
      <c r="B99" s="3"/>
      <c r="D99" s="162"/>
    </row>
    <row r="100" ht="15.75" customHeight="1">
      <c r="B100" s="3"/>
      <c r="D100" s="162"/>
    </row>
    <row r="101" ht="15.75" customHeight="1">
      <c r="B101" s="3"/>
      <c r="D101" s="162"/>
    </row>
    <row r="102" ht="15.75" customHeight="1">
      <c r="B102" s="3"/>
      <c r="D102" s="162"/>
    </row>
    <row r="103" ht="15.75" customHeight="1">
      <c r="B103" s="3"/>
      <c r="D103" s="162"/>
    </row>
    <row r="104" ht="15.75" customHeight="1">
      <c r="B104" s="3"/>
      <c r="D104" s="162"/>
    </row>
    <row r="105" ht="15.75" customHeight="1">
      <c r="B105" s="3"/>
      <c r="D105" s="162"/>
    </row>
    <row r="106" ht="15.75" customHeight="1">
      <c r="B106" s="3"/>
      <c r="D106" s="162"/>
    </row>
    <row r="107" ht="15.75" customHeight="1">
      <c r="B107" s="3"/>
      <c r="D107" s="162"/>
    </row>
    <row r="108" ht="15.75" customHeight="1">
      <c r="B108" s="3"/>
      <c r="D108" s="162"/>
    </row>
    <row r="109" ht="15.75" customHeight="1">
      <c r="B109" s="3"/>
      <c r="D109" s="162"/>
    </row>
    <row r="110" ht="15.75" customHeight="1">
      <c r="B110" s="3"/>
      <c r="D110" s="162"/>
    </row>
    <row r="111" ht="15.75" customHeight="1">
      <c r="B111" s="3"/>
      <c r="D111" s="162"/>
    </row>
    <row r="112" ht="15.75" customHeight="1">
      <c r="B112" s="3"/>
      <c r="D112" s="162"/>
    </row>
    <row r="113" ht="15.75" customHeight="1">
      <c r="B113" s="3"/>
      <c r="D113" s="162"/>
    </row>
    <row r="114" ht="15.75" customHeight="1">
      <c r="B114" s="3"/>
      <c r="D114" s="162"/>
    </row>
    <row r="115" ht="15.75" customHeight="1">
      <c r="B115" s="3"/>
      <c r="D115" s="162"/>
    </row>
    <row r="116" ht="15.75" customHeight="1">
      <c r="B116" s="3"/>
      <c r="D116" s="162"/>
    </row>
    <row r="117" ht="15.75" customHeight="1">
      <c r="B117" s="3"/>
      <c r="D117" s="162"/>
    </row>
    <row r="118" ht="15.75" customHeight="1">
      <c r="B118" s="3"/>
      <c r="D118" s="162"/>
    </row>
    <row r="119" ht="15.75" customHeight="1">
      <c r="B119" s="3"/>
      <c r="D119" s="162"/>
    </row>
    <row r="120" ht="15.75" customHeight="1">
      <c r="B120" s="3"/>
      <c r="D120" s="162"/>
    </row>
    <row r="121" ht="15.75" customHeight="1">
      <c r="B121" s="3"/>
      <c r="D121" s="162"/>
    </row>
    <row r="122" ht="15.75" customHeight="1">
      <c r="B122" s="3"/>
      <c r="D122" s="162"/>
    </row>
    <row r="123" ht="15.75" customHeight="1">
      <c r="B123" s="3"/>
      <c r="D123" s="162"/>
    </row>
    <row r="124" ht="15.75" customHeight="1">
      <c r="B124" s="3"/>
      <c r="D124" s="162"/>
    </row>
    <row r="125" ht="15.75" customHeight="1">
      <c r="B125" s="3"/>
      <c r="D125" s="162"/>
    </row>
    <row r="126" ht="15.75" customHeight="1">
      <c r="B126" s="3"/>
      <c r="D126" s="162"/>
    </row>
    <row r="127" ht="15.75" customHeight="1">
      <c r="B127" s="3"/>
      <c r="D127" s="162"/>
    </row>
    <row r="128" ht="15.75" customHeight="1">
      <c r="B128" s="3"/>
      <c r="D128" s="162"/>
    </row>
    <row r="129" ht="15.75" customHeight="1">
      <c r="B129" s="3"/>
      <c r="D129" s="162"/>
    </row>
    <row r="130" ht="15.75" customHeight="1">
      <c r="B130" s="3"/>
      <c r="D130" s="162"/>
    </row>
    <row r="131" ht="15.75" customHeight="1">
      <c r="B131" s="3"/>
      <c r="D131" s="162"/>
    </row>
    <row r="132" ht="15.75" customHeight="1">
      <c r="B132" s="3"/>
      <c r="D132" s="162"/>
    </row>
    <row r="133" ht="15.75" customHeight="1">
      <c r="B133" s="3"/>
      <c r="D133" s="162"/>
    </row>
    <row r="134" ht="15.75" customHeight="1">
      <c r="B134" s="3"/>
      <c r="D134" s="162"/>
    </row>
    <row r="135" ht="15.75" customHeight="1">
      <c r="B135" s="3"/>
      <c r="D135" s="162"/>
    </row>
    <row r="136" ht="15.75" customHeight="1">
      <c r="B136" s="3"/>
      <c r="D136" s="162"/>
    </row>
    <row r="137" ht="15.75" customHeight="1">
      <c r="B137" s="3"/>
      <c r="D137" s="162"/>
    </row>
    <row r="138" ht="15.75" customHeight="1">
      <c r="B138" s="3"/>
      <c r="D138" s="162"/>
    </row>
    <row r="139" ht="15.75" customHeight="1">
      <c r="B139" s="3"/>
      <c r="D139" s="162"/>
    </row>
    <row r="140" ht="15.75" customHeight="1">
      <c r="B140" s="3"/>
      <c r="D140" s="162"/>
    </row>
    <row r="141" ht="15.75" customHeight="1">
      <c r="B141" s="3"/>
      <c r="D141" s="162"/>
    </row>
    <row r="142" ht="15.75" customHeight="1">
      <c r="B142" s="3"/>
      <c r="D142" s="162"/>
    </row>
    <row r="143" ht="15.75" customHeight="1">
      <c r="B143" s="3"/>
      <c r="D143" s="162"/>
    </row>
    <row r="144" ht="15.75" customHeight="1">
      <c r="B144" s="3"/>
      <c r="D144" s="162"/>
    </row>
    <row r="145" ht="15.75" customHeight="1">
      <c r="B145" s="3"/>
      <c r="D145" s="162"/>
    </row>
    <row r="146" ht="15.75" customHeight="1">
      <c r="B146" s="3"/>
      <c r="D146" s="162"/>
    </row>
    <row r="147" ht="15.75" customHeight="1">
      <c r="B147" s="3"/>
      <c r="D147" s="162"/>
    </row>
    <row r="148" ht="15.75" customHeight="1">
      <c r="B148" s="3"/>
      <c r="D148" s="162"/>
    </row>
    <row r="149" ht="15.75" customHeight="1">
      <c r="B149" s="3"/>
      <c r="D149" s="162"/>
    </row>
    <row r="150" ht="15.75" customHeight="1">
      <c r="B150" s="3"/>
      <c r="D150" s="162"/>
    </row>
    <row r="151" ht="15.75" customHeight="1">
      <c r="B151" s="3"/>
      <c r="D151" s="162"/>
    </row>
    <row r="152" ht="15.75" customHeight="1">
      <c r="B152" s="3"/>
      <c r="D152" s="162"/>
    </row>
    <row r="153" ht="15.75" customHeight="1">
      <c r="B153" s="3"/>
      <c r="D153" s="162"/>
    </row>
    <row r="154" ht="15.75" customHeight="1">
      <c r="B154" s="3"/>
      <c r="D154" s="162"/>
    </row>
    <row r="155" ht="15.75" customHeight="1">
      <c r="B155" s="3"/>
      <c r="D155" s="162"/>
    </row>
    <row r="156" ht="15.75" customHeight="1">
      <c r="B156" s="3"/>
      <c r="D156" s="162"/>
    </row>
    <row r="157" ht="15.75" customHeight="1">
      <c r="B157" s="3"/>
      <c r="D157" s="162"/>
    </row>
    <row r="158" ht="15.75" customHeight="1">
      <c r="B158" s="3"/>
      <c r="D158" s="162"/>
    </row>
    <row r="159" ht="15.75" customHeight="1">
      <c r="B159" s="3"/>
      <c r="D159" s="162"/>
    </row>
    <row r="160" ht="15.75" customHeight="1">
      <c r="B160" s="3"/>
      <c r="D160" s="162"/>
    </row>
    <row r="161" ht="15.75" customHeight="1">
      <c r="B161" s="3"/>
      <c r="D161" s="162"/>
    </row>
    <row r="162" ht="15.75" customHeight="1">
      <c r="B162" s="3"/>
      <c r="D162" s="162"/>
    </row>
    <row r="163" ht="15.75" customHeight="1">
      <c r="B163" s="3"/>
      <c r="D163" s="162"/>
    </row>
    <row r="164" ht="15.75" customHeight="1">
      <c r="B164" s="3"/>
      <c r="D164" s="162"/>
    </row>
    <row r="165" ht="15.75" customHeight="1">
      <c r="B165" s="3"/>
      <c r="D165" s="162"/>
    </row>
    <row r="166" ht="15.75" customHeight="1">
      <c r="B166" s="3"/>
      <c r="D166" s="162"/>
    </row>
    <row r="167" ht="15.75" customHeight="1">
      <c r="B167" s="3"/>
      <c r="D167" s="162"/>
    </row>
    <row r="168" ht="15.75" customHeight="1">
      <c r="B168" s="3"/>
      <c r="D168" s="162"/>
    </row>
    <row r="169" ht="15.75" customHeight="1">
      <c r="B169" s="3"/>
      <c r="D169" s="162"/>
    </row>
    <row r="170" ht="15.75" customHeight="1">
      <c r="B170" s="3"/>
      <c r="D170" s="162"/>
    </row>
    <row r="171" ht="15.75" customHeight="1">
      <c r="B171" s="3"/>
      <c r="D171" s="162"/>
    </row>
    <row r="172" ht="15.75" customHeight="1">
      <c r="B172" s="3"/>
      <c r="D172" s="162"/>
    </row>
    <row r="173" ht="15.75" customHeight="1">
      <c r="B173" s="3"/>
      <c r="D173" s="162"/>
    </row>
    <row r="174" ht="15.75" customHeight="1">
      <c r="B174" s="3"/>
      <c r="D174" s="162"/>
    </row>
    <row r="175" ht="15.75" customHeight="1">
      <c r="B175" s="3"/>
      <c r="D175" s="162"/>
    </row>
    <row r="176" ht="15.75" customHeight="1">
      <c r="B176" s="3"/>
      <c r="D176" s="162"/>
    </row>
    <row r="177" ht="15.75" customHeight="1">
      <c r="B177" s="3"/>
      <c r="D177" s="162"/>
    </row>
    <row r="178" ht="15.75" customHeight="1">
      <c r="B178" s="3"/>
      <c r="D178" s="162"/>
    </row>
    <row r="179" ht="15.75" customHeight="1">
      <c r="B179" s="3"/>
      <c r="D179" s="162"/>
    </row>
    <row r="180" ht="15.75" customHeight="1">
      <c r="B180" s="3"/>
      <c r="D180" s="162"/>
    </row>
    <row r="181" ht="15.75" customHeight="1">
      <c r="B181" s="3"/>
      <c r="D181" s="162"/>
    </row>
    <row r="182" ht="15.75" customHeight="1">
      <c r="B182" s="3"/>
      <c r="D182" s="162"/>
    </row>
    <row r="183" ht="15.75" customHeight="1">
      <c r="B183" s="3"/>
      <c r="D183" s="162"/>
    </row>
    <row r="184" ht="15.75" customHeight="1">
      <c r="B184" s="3"/>
      <c r="D184" s="162"/>
    </row>
    <row r="185" ht="15.75" customHeight="1">
      <c r="B185" s="3"/>
      <c r="D185" s="162"/>
    </row>
    <row r="186" ht="15.75" customHeight="1">
      <c r="B186" s="3"/>
      <c r="D186" s="162"/>
    </row>
    <row r="187" ht="15.75" customHeight="1">
      <c r="B187" s="3"/>
      <c r="D187" s="162"/>
    </row>
    <row r="188" ht="15.75" customHeight="1">
      <c r="B188" s="3"/>
      <c r="D188" s="162"/>
    </row>
    <row r="189" ht="15.75" customHeight="1">
      <c r="B189" s="3"/>
      <c r="D189" s="162"/>
    </row>
    <row r="190" ht="15.75" customHeight="1">
      <c r="B190" s="3"/>
      <c r="D190" s="162"/>
    </row>
    <row r="191" ht="15.75" customHeight="1">
      <c r="B191" s="3"/>
      <c r="D191" s="162"/>
    </row>
    <row r="192" ht="15.75" customHeight="1">
      <c r="B192" s="3"/>
      <c r="D192" s="162"/>
    </row>
    <row r="193" ht="15.75" customHeight="1">
      <c r="B193" s="3"/>
      <c r="D193" s="162"/>
    </row>
    <row r="194" ht="15.75" customHeight="1">
      <c r="B194" s="3"/>
      <c r="D194" s="162"/>
    </row>
    <row r="195" ht="15.75" customHeight="1">
      <c r="B195" s="3"/>
      <c r="D195" s="162"/>
    </row>
    <row r="196" ht="15.75" customHeight="1">
      <c r="B196" s="3"/>
      <c r="D196" s="162"/>
    </row>
    <row r="197" ht="15.75" customHeight="1">
      <c r="B197" s="3"/>
      <c r="D197" s="162"/>
    </row>
    <row r="198" ht="15.75" customHeight="1">
      <c r="B198" s="3"/>
      <c r="D198" s="162"/>
    </row>
    <row r="199" ht="15.75" customHeight="1">
      <c r="B199" s="3"/>
      <c r="D199" s="162"/>
    </row>
    <row r="200" ht="15.75" customHeight="1">
      <c r="B200" s="3"/>
      <c r="D200" s="162"/>
    </row>
    <row r="201" ht="15.75" customHeight="1">
      <c r="B201" s="3"/>
      <c r="D201" s="162"/>
    </row>
    <row r="202" ht="15.75" customHeight="1">
      <c r="B202" s="3"/>
      <c r="D202" s="162"/>
    </row>
    <row r="203" ht="15.75" customHeight="1">
      <c r="B203" s="3"/>
      <c r="D203" s="162"/>
    </row>
    <row r="204" ht="15.75" customHeight="1">
      <c r="B204" s="3"/>
      <c r="D204" s="162"/>
    </row>
    <row r="205" ht="15.75" customHeight="1">
      <c r="B205" s="3"/>
      <c r="D205" s="162"/>
    </row>
    <row r="206" ht="15.75" customHeight="1">
      <c r="B206" s="3"/>
      <c r="D206" s="162"/>
    </row>
    <row r="207" ht="15.75" customHeight="1">
      <c r="B207" s="3"/>
      <c r="D207" s="162"/>
    </row>
    <row r="208" ht="15.75" customHeight="1">
      <c r="B208" s="3"/>
      <c r="D208" s="162"/>
    </row>
    <row r="209" ht="15.75" customHeight="1">
      <c r="B209" s="3"/>
      <c r="D209" s="162"/>
    </row>
    <row r="210" ht="15.75" customHeight="1">
      <c r="B210" s="3"/>
      <c r="D210" s="162"/>
    </row>
    <row r="211" ht="15.75" customHeight="1">
      <c r="B211" s="3"/>
      <c r="D211" s="162"/>
    </row>
    <row r="212" ht="15.75" customHeight="1">
      <c r="B212" s="3"/>
      <c r="D212" s="162"/>
    </row>
    <row r="213" ht="15.75" customHeight="1">
      <c r="B213" s="3"/>
      <c r="D213" s="162"/>
    </row>
    <row r="214" ht="15.75" customHeight="1">
      <c r="B214" s="3"/>
      <c r="D214" s="162"/>
    </row>
    <row r="215" ht="15.75" customHeight="1">
      <c r="B215" s="3"/>
      <c r="D215" s="162"/>
    </row>
    <row r="216" ht="15.75" customHeight="1">
      <c r="B216" s="3"/>
      <c r="D216" s="162"/>
    </row>
    <row r="217" ht="15.75" customHeight="1">
      <c r="B217" s="3"/>
      <c r="D217" s="162"/>
    </row>
    <row r="218" ht="15.75" customHeight="1">
      <c r="B218" s="3"/>
      <c r="D218" s="162"/>
    </row>
    <row r="219" ht="15.75" customHeight="1">
      <c r="B219" s="3"/>
      <c r="D219" s="162"/>
    </row>
    <row r="220" ht="15.75" customHeight="1">
      <c r="B220" s="3"/>
      <c r="D220" s="162"/>
    </row>
    <row r="221" ht="15.75" customHeight="1">
      <c r="B221" s="3"/>
      <c r="D221" s="162"/>
    </row>
    <row r="222" ht="15.75" customHeight="1">
      <c r="B222" s="3"/>
      <c r="D222" s="162"/>
    </row>
    <row r="223" ht="15.75" customHeight="1">
      <c r="B223" s="3"/>
      <c r="D223" s="162"/>
    </row>
    <row r="224" ht="15.75" customHeight="1">
      <c r="B224" s="3"/>
      <c r="D224" s="162"/>
    </row>
    <row r="225" ht="15.75" customHeight="1">
      <c r="B225" s="3"/>
      <c r="D225" s="162"/>
    </row>
    <row r="226" ht="15.75" customHeight="1">
      <c r="B226" s="3"/>
      <c r="D226" s="162"/>
    </row>
    <row r="227" ht="15.75" customHeight="1">
      <c r="B227" s="3"/>
      <c r="D227" s="162"/>
    </row>
    <row r="228" ht="15.75" customHeight="1">
      <c r="B228" s="3"/>
      <c r="D228" s="162"/>
    </row>
    <row r="229" ht="15.75" customHeight="1">
      <c r="B229" s="3"/>
      <c r="D229" s="162"/>
    </row>
    <row r="230" ht="15.75" customHeight="1">
      <c r="B230" s="3"/>
      <c r="D230" s="162"/>
    </row>
    <row r="231" ht="15.75" customHeight="1">
      <c r="B231" s="3"/>
      <c r="D231" s="162"/>
    </row>
    <row r="232" ht="15.75" customHeight="1">
      <c r="B232" s="3"/>
      <c r="D232" s="162"/>
    </row>
    <row r="233" ht="15.75" customHeight="1">
      <c r="B233" s="3"/>
      <c r="D233" s="162"/>
    </row>
    <row r="234" ht="15.75" customHeight="1">
      <c r="B234" s="3"/>
      <c r="D234" s="162"/>
    </row>
    <row r="235" ht="15.75" customHeight="1">
      <c r="B235" s="3"/>
      <c r="D235" s="162"/>
    </row>
    <row r="236" ht="15.75" customHeight="1">
      <c r="B236" s="3"/>
      <c r="D236" s="162"/>
    </row>
    <row r="237" ht="15.75" customHeight="1">
      <c r="B237" s="3"/>
      <c r="D237" s="162"/>
    </row>
    <row r="238" ht="15.75" customHeight="1">
      <c r="B238" s="3"/>
      <c r="D238" s="162"/>
    </row>
    <row r="239" ht="15.75" customHeight="1">
      <c r="B239" s="3"/>
      <c r="D239" s="162"/>
    </row>
    <row r="240" ht="15.75" customHeight="1">
      <c r="B240" s="3"/>
      <c r="D240" s="162"/>
    </row>
    <row r="241" ht="15.75" customHeight="1">
      <c r="B241" s="3"/>
      <c r="D241" s="162"/>
    </row>
    <row r="242" ht="15.75" customHeight="1">
      <c r="B242" s="3"/>
      <c r="D242" s="162"/>
    </row>
    <row r="243" ht="15.75" customHeight="1">
      <c r="B243" s="3"/>
      <c r="D243" s="162"/>
    </row>
    <row r="244" ht="15.75" customHeight="1">
      <c r="B244" s="3"/>
      <c r="D244" s="162"/>
    </row>
    <row r="245" ht="15.75" customHeight="1">
      <c r="B245" s="3"/>
      <c r="D245" s="162"/>
    </row>
    <row r="246" ht="15.75" customHeight="1">
      <c r="B246" s="3"/>
      <c r="D246" s="162"/>
    </row>
    <row r="247" ht="15.75" customHeight="1">
      <c r="B247" s="3"/>
      <c r="D247" s="162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A2:A3"/>
    <mergeCell ref="B35:D35"/>
    <mergeCell ref="B40:D40"/>
    <mergeCell ref="B46:G46"/>
    <mergeCell ref="B47:G4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8.11"/>
    <col customWidth="1" min="2" max="2" width="14.67"/>
    <col customWidth="1" min="3" max="3" width="12.11"/>
    <col customWidth="1" min="4" max="4" width="19.0"/>
    <col customWidth="1" min="5" max="5" width="22.11"/>
    <col customWidth="1" min="6" max="6" width="17.67"/>
    <col customWidth="1" min="7" max="7" width="25.33"/>
    <col customWidth="1" min="8" max="8" width="10.78"/>
    <col customWidth="1" min="9" max="9" width="11.67"/>
    <col customWidth="1" min="10" max="26" width="10.78"/>
  </cols>
  <sheetData>
    <row r="1" ht="25.5" customHeight="1">
      <c r="A1" s="172" t="s">
        <v>726</v>
      </c>
      <c r="B1" s="137" t="s">
        <v>3</v>
      </c>
      <c r="C1" s="173" t="s">
        <v>767</v>
      </c>
      <c r="D1" s="174" t="s">
        <v>2</v>
      </c>
      <c r="E1" s="175" t="s">
        <v>768</v>
      </c>
      <c r="F1" s="176" t="s">
        <v>769</v>
      </c>
      <c r="G1" s="177" t="s">
        <v>764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ht="27.0" customHeight="1">
      <c r="A2" s="139"/>
      <c r="B2" s="140" t="s">
        <v>770</v>
      </c>
      <c r="C2" s="173" t="s">
        <v>771</v>
      </c>
      <c r="D2" s="174" t="s">
        <v>772</v>
      </c>
      <c r="E2" s="175" t="s">
        <v>773</v>
      </c>
      <c r="F2" s="179"/>
      <c r="G2" s="180" t="s">
        <v>774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7.0" customHeight="1">
      <c r="A3" s="181" t="s">
        <v>775</v>
      </c>
      <c r="B3" s="146" t="str">
        <f t="shared" ref="B3:C3" si="1">#REF!</f>
        <v>#REF!</v>
      </c>
      <c r="C3" s="182" t="str">
        <f t="shared" si="1"/>
        <v>#REF!</v>
      </c>
      <c r="D3" s="183" t="str">
        <f t="shared" ref="D3:D5" si="3">B3/C3</f>
        <v>#REF!</v>
      </c>
      <c r="E3" s="184" t="str">
        <f t="shared" ref="E3:E36" si="4">D3*1.02</f>
        <v>#REF!</v>
      </c>
      <c r="F3" s="144">
        <v>190000.0</v>
      </c>
      <c r="G3" s="185" t="str">
        <f t="shared" ref="G3:G36" si="5">B3/F3</f>
        <v>#REF!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3.0" customHeight="1">
      <c r="A4" s="181" t="s">
        <v>776</v>
      </c>
      <c r="B4" s="146" t="str">
        <f t="shared" ref="B4:C4" si="2">#REF!</f>
        <v>#REF!</v>
      </c>
      <c r="C4" s="182" t="str">
        <f t="shared" si="2"/>
        <v>#REF!</v>
      </c>
      <c r="D4" s="183" t="str">
        <f t="shared" si="3"/>
        <v>#REF!</v>
      </c>
      <c r="E4" s="184" t="str">
        <f t="shared" si="4"/>
        <v>#REF!</v>
      </c>
      <c r="F4" s="144">
        <v>390000.0</v>
      </c>
      <c r="G4" s="185" t="str">
        <f t="shared" si="5"/>
        <v>#REF!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3.0" customHeight="1">
      <c r="A5" s="143" t="s">
        <v>777</v>
      </c>
      <c r="B5" s="146" t="str">
        <f t="shared" ref="B5:C5" si="6">#REF!</f>
        <v>#REF!</v>
      </c>
      <c r="C5" s="182" t="str">
        <f t="shared" si="6"/>
        <v>#REF!</v>
      </c>
      <c r="D5" s="183" t="str">
        <f t="shared" si="3"/>
        <v>#REF!</v>
      </c>
      <c r="E5" s="184" t="str">
        <f t="shared" si="4"/>
        <v>#REF!</v>
      </c>
      <c r="F5" s="144">
        <v>290000.0</v>
      </c>
      <c r="G5" s="185" t="str">
        <f t="shared" si="5"/>
        <v>#REF!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3.0" customHeight="1">
      <c r="A6" s="143" t="s">
        <v>736</v>
      </c>
      <c r="B6" s="146" t="str">
        <f t="shared" ref="B6:D6" si="7">#REF!</f>
        <v>#REF!</v>
      </c>
      <c r="C6" s="182" t="str">
        <f t="shared" si="7"/>
        <v>#REF!</v>
      </c>
      <c r="D6" s="183" t="str">
        <f t="shared" si="7"/>
        <v>#REF!</v>
      </c>
      <c r="E6" s="184" t="str">
        <f t="shared" si="4"/>
        <v>#REF!</v>
      </c>
      <c r="F6" s="144">
        <v>190000.0</v>
      </c>
      <c r="G6" s="185" t="str">
        <f t="shared" si="5"/>
        <v>#REF!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3.0" customHeight="1">
      <c r="A7" s="143" t="s">
        <v>778</v>
      </c>
      <c r="B7" s="146" t="str">
        <f t="shared" ref="B7:C7" si="8">#REF!</f>
        <v>#REF!</v>
      </c>
      <c r="C7" s="182" t="str">
        <f t="shared" si="8"/>
        <v>#REF!</v>
      </c>
      <c r="D7" s="183" t="str">
        <f t="shared" ref="D7:D36" si="10">B7/C7</f>
        <v>#REF!</v>
      </c>
      <c r="E7" s="184" t="str">
        <f t="shared" si="4"/>
        <v>#REF!</v>
      </c>
      <c r="F7" s="144">
        <v>390000.0</v>
      </c>
      <c r="G7" s="185" t="str">
        <f t="shared" si="5"/>
        <v>#REF!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3.0" customHeight="1">
      <c r="A8" s="143" t="s">
        <v>779</v>
      </c>
      <c r="B8" s="146" t="str">
        <f t="shared" ref="B8:C8" si="9">#REF!</f>
        <v>#REF!</v>
      </c>
      <c r="C8" s="182" t="str">
        <f t="shared" si="9"/>
        <v>#REF!</v>
      </c>
      <c r="D8" s="183" t="str">
        <f t="shared" si="10"/>
        <v>#REF!</v>
      </c>
      <c r="E8" s="184" t="str">
        <f t="shared" si="4"/>
        <v>#REF!</v>
      </c>
      <c r="F8" s="144">
        <v>190000.0</v>
      </c>
      <c r="G8" s="185" t="str">
        <f t="shared" si="5"/>
        <v>#REF!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3.0" customHeight="1">
      <c r="A9" s="143" t="s">
        <v>780</v>
      </c>
      <c r="B9" s="146" t="str">
        <f t="shared" ref="B9:C9" si="11">#REF!</f>
        <v>#REF!</v>
      </c>
      <c r="C9" s="182" t="str">
        <f t="shared" si="11"/>
        <v>#REF!</v>
      </c>
      <c r="D9" s="183" t="str">
        <f t="shared" si="10"/>
        <v>#REF!</v>
      </c>
      <c r="E9" s="184" t="str">
        <f t="shared" si="4"/>
        <v>#REF!</v>
      </c>
      <c r="F9" s="144">
        <v>290000.0</v>
      </c>
      <c r="G9" s="185" t="str">
        <f t="shared" si="5"/>
        <v>#REF!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3.0" customHeight="1">
      <c r="A10" s="143" t="s">
        <v>781</v>
      </c>
      <c r="B10" s="146" t="str">
        <f t="shared" ref="B10:C10" si="12">#REF!</f>
        <v>#REF!</v>
      </c>
      <c r="C10" s="182" t="str">
        <f t="shared" si="12"/>
        <v>#REF!</v>
      </c>
      <c r="D10" s="183" t="str">
        <f t="shared" si="10"/>
        <v>#REF!</v>
      </c>
      <c r="E10" s="184" t="str">
        <f t="shared" si="4"/>
        <v>#REF!</v>
      </c>
      <c r="F10" s="144">
        <v>290000.0</v>
      </c>
      <c r="G10" s="185" t="str">
        <f t="shared" si="5"/>
        <v>#REF!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3.0" customHeight="1">
      <c r="A11" s="143" t="s">
        <v>782</v>
      </c>
      <c r="B11" s="146" t="str">
        <f t="shared" ref="B11:C11" si="13">#REF!</f>
        <v>#REF!</v>
      </c>
      <c r="C11" s="182" t="str">
        <f t="shared" si="13"/>
        <v>#REF!</v>
      </c>
      <c r="D11" s="183" t="str">
        <f t="shared" si="10"/>
        <v>#REF!</v>
      </c>
      <c r="E11" s="184" t="str">
        <f t="shared" si="4"/>
        <v>#REF!</v>
      </c>
      <c r="F11" s="144">
        <v>290000.0</v>
      </c>
      <c r="G11" s="185" t="str">
        <f t="shared" si="5"/>
        <v>#REF!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3.0" customHeight="1">
      <c r="A12" s="143" t="s">
        <v>783</v>
      </c>
      <c r="B12" s="146" t="str">
        <f t="shared" ref="B12:C12" si="14">#REF!</f>
        <v>#REF!</v>
      </c>
      <c r="C12" s="182" t="str">
        <f t="shared" si="14"/>
        <v>#REF!</v>
      </c>
      <c r="D12" s="183" t="str">
        <f t="shared" si="10"/>
        <v>#REF!</v>
      </c>
      <c r="E12" s="184" t="str">
        <f t="shared" si="4"/>
        <v>#REF!</v>
      </c>
      <c r="F12" s="144">
        <v>220000.0</v>
      </c>
      <c r="G12" s="185" t="str">
        <f t="shared" si="5"/>
        <v>#REF!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3.0" customHeight="1">
      <c r="A13" s="143" t="s">
        <v>784</v>
      </c>
      <c r="B13" s="146" t="str">
        <f t="shared" ref="B13:C13" si="15">#REF!</f>
        <v>#REF!</v>
      </c>
      <c r="C13" s="182" t="str">
        <f t="shared" si="15"/>
        <v>#REF!</v>
      </c>
      <c r="D13" s="183" t="str">
        <f t="shared" si="10"/>
        <v>#REF!</v>
      </c>
      <c r="E13" s="184" t="str">
        <f t="shared" si="4"/>
        <v>#REF!</v>
      </c>
      <c r="F13" s="144">
        <v>210000.0</v>
      </c>
      <c r="G13" s="185" t="str">
        <f t="shared" si="5"/>
        <v>#REF!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3.0" customHeight="1">
      <c r="A14" s="143" t="s">
        <v>740</v>
      </c>
      <c r="B14" s="146" t="str">
        <f t="shared" ref="B14:C14" si="16">#REF!</f>
        <v>#REF!</v>
      </c>
      <c r="C14" s="182" t="str">
        <f t="shared" si="16"/>
        <v>#REF!</v>
      </c>
      <c r="D14" s="183" t="str">
        <f t="shared" si="10"/>
        <v>#REF!</v>
      </c>
      <c r="E14" s="184" t="str">
        <f t="shared" si="4"/>
        <v>#REF!</v>
      </c>
      <c r="F14" s="144">
        <v>290000.0</v>
      </c>
      <c r="G14" s="185" t="str">
        <f t="shared" si="5"/>
        <v>#REF!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3.0" customHeight="1">
      <c r="A15" s="143" t="s">
        <v>738</v>
      </c>
      <c r="B15" s="146" t="str">
        <f t="shared" ref="B15:C15" si="17">#REF!</f>
        <v>#REF!</v>
      </c>
      <c r="C15" s="182" t="str">
        <f t="shared" si="17"/>
        <v>#REF!</v>
      </c>
      <c r="D15" s="183" t="str">
        <f t="shared" si="10"/>
        <v>#REF!</v>
      </c>
      <c r="E15" s="184" t="str">
        <f t="shared" si="4"/>
        <v>#REF!</v>
      </c>
      <c r="F15" s="144">
        <v>250000.0</v>
      </c>
      <c r="G15" s="185" t="str">
        <f t="shared" si="5"/>
        <v>#REF!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0" customHeight="1">
      <c r="A16" s="143" t="s">
        <v>741</v>
      </c>
      <c r="B16" s="146" t="str">
        <f t="shared" ref="B16:C16" si="18">#REF!</f>
        <v>#REF!</v>
      </c>
      <c r="C16" s="182" t="str">
        <f t="shared" si="18"/>
        <v>#REF!</v>
      </c>
      <c r="D16" s="183" t="str">
        <f t="shared" si="10"/>
        <v>#REF!</v>
      </c>
      <c r="E16" s="184" t="str">
        <f t="shared" si="4"/>
        <v>#REF!</v>
      </c>
      <c r="F16" s="144">
        <v>220000.0</v>
      </c>
      <c r="G16" s="185" t="str">
        <f t="shared" si="5"/>
        <v>#REF!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3.0" customHeight="1">
      <c r="A17" s="143" t="s">
        <v>785</v>
      </c>
      <c r="B17" s="146" t="str">
        <f t="shared" ref="B17:C17" si="19">#REF!</f>
        <v>#REF!</v>
      </c>
      <c r="C17" s="182" t="str">
        <f t="shared" si="19"/>
        <v>#REF!</v>
      </c>
      <c r="D17" s="183" t="str">
        <f t="shared" si="10"/>
        <v>#REF!</v>
      </c>
      <c r="E17" s="184" t="str">
        <f t="shared" si="4"/>
        <v>#REF!</v>
      </c>
      <c r="F17" s="144">
        <v>250000.0</v>
      </c>
      <c r="G17" s="185" t="str">
        <f t="shared" si="5"/>
        <v>#REF!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3.0" customHeight="1">
      <c r="A18" s="143" t="s">
        <v>742</v>
      </c>
      <c r="B18" s="146" t="str">
        <f t="shared" ref="B18:C18" si="20">#REF!</f>
        <v>#REF!</v>
      </c>
      <c r="C18" s="182" t="str">
        <f t="shared" si="20"/>
        <v>#REF!</v>
      </c>
      <c r="D18" s="183" t="str">
        <f t="shared" si="10"/>
        <v>#REF!</v>
      </c>
      <c r="E18" s="184" t="str">
        <f t="shared" si="4"/>
        <v>#REF!</v>
      </c>
      <c r="F18" s="144">
        <v>310000.0</v>
      </c>
      <c r="G18" s="185" t="str">
        <f t="shared" si="5"/>
        <v>#REF!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3.0" customHeight="1">
      <c r="A19" s="143" t="s">
        <v>786</v>
      </c>
      <c r="B19" s="146" t="str">
        <f t="shared" ref="B19:C19" si="21">#REF!</f>
        <v>#REF!</v>
      </c>
      <c r="C19" s="182" t="str">
        <f t="shared" si="21"/>
        <v>#REF!</v>
      </c>
      <c r="D19" s="183" t="str">
        <f t="shared" si="10"/>
        <v>#REF!</v>
      </c>
      <c r="E19" s="184" t="str">
        <f t="shared" si="4"/>
        <v>#REF!</v>
      </c>
      <c r="F19" s="144">
        <v>280000.0</v>
      </c>
      <c r="G19" s="185" t="str">
        <f t="shared" si="5"/>
        <v>#REF!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3.0" customHeight="1">
      <c r="A20" s="143" t="s">
        <v>787</v>
      </c>
      <c r="B20" s="146" t="str">
        <f t="shared" ref="B20:C20" si="22">#REF!</f>
        <v>#REF!</v>
      </c>
      <c r="C20" s="182" t="str">
        <f t="shared" si="22"/>
        <v>#REF!</v>
      </c>
      <c r="D20" s="183" t="str">
        <f t="shared" si="10"/>
        <v>#REF!</v>
      </c>
      <c r="E20" s="184" t="str">
        <f t="shared" si="4"/>
        <v>#REF!</v>
      </c>
      <c r="F20" s="144">
        <v>490000.0</v>
      </c>
      <c r="G20" s="185" t="str">
        <f t="shared" si="5"/>
        <v>#REF!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3.0" customHeight="1">
      <c r="A21" s="143" t="s">
        <v>745</v>
      </c>
      <c r="B21" s="146" t="str">
        <f t="shared" ref="B21:C21" si="23">#REF!</f>
        <v>#REF!</v>
      </c>
      <c r="C21" s="182" t="str">
        <f t="shared" si="23"/>
        <v>#REF!</v>
      </c>
      <c r="D21" s="183" t="str">
        <f t="shared" si="10"/>
        <v>#REF!</v>
      </c>
      <c r="E21" s="184" t="str">
        <f t="shared" si="4"/>
        <v>#REF!</v>
      </c>
      <c r="F21" s="144">
        <v>350000.0</v>
      </c>
      <c r="G21" s="185" t="str">
        <f t="shared" si="5"/>
        <v>#REF!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3.0" customHeight="1">
      <c r="A22" s="143" t="s">
        <v>746</v>
      </c>
      <c r="B22" s="146" t="str">
        <f t="shared" ref="B22:C22" si="24">#REF!</f>
        <v>#REF!</v>
      </c>
      <c r="C22" s="182" t="str">
        <f t="shared" si="24"/>
        <v>#REF!</v>
      </c>
      <c r="D22" s="183" t="str">
        <f t="shared" si="10"/>
        <v>#REF!</v>
      </c>
      <c r="E22" s="184" t="str">
        <f t="shared" si="4"/>
        <v>#REF!</v>
      </c>
      <c r="F22" s="144">
        <v>610000.0</v>
      </c>
      <c r="G22" s="185" t="str">
        <f t="shared" si="5"/>
        <v>#REF!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3.0" customHeight="1">
      <c r="A23" s="143" t="s">
        <v>750</v>
      </c>
      <c r="B23" s="146" t="str">
        <f t="shared" ref="B23:C23" si="25">#REF!</f>
        <v>#REF!</v>
      </c>
      <c r="C23" s="182" t="str">
        <f t="shared" si="25"/>
        <v>#REF!</v>
      </c>
      <c r="D23" s="183" t="str">
        <f t="shared" si="10"/>
        <v>#REF!</v>
      </c>
      <c r="E23" s="184" t="str">
        <f t="shared" si="4"/>
        <v>#REF!</v>
      </c>
      <c r="F23" s="144">
        <v>260000.0</v>
      </c>
      <c r="G23" s="185" t="str">
        <f t="shared" si="5"/>
        <v>#REF!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3.0" customHeight="1">
      <c r="A24" s="143" t="s">
        <v>749</v>
      </c>
      <c r="B24" s="146" t="str">
        <f t="shared" ref="B24:C24" si="26">#REF!</f>
        <v>#REF!</v>
      </c>
      <c r="C24" s="182" t="str">
        <f t="shared" si="26"/>
        <v>#REF!</v>
      </c>
      <c r="D24" s="183" t="str">
        <f t="shared" si="10"/>
        <v>#REF!</v>
      </c>
      <c r="E24" s="184" t="str">
        <f t="shared" si="4"/>
        <v>#REF!</v>
      </c>
      <c r="F24" s="144">
        <v>990000.0</v>
      </c>
      <c r="G24" s="185" t="str">
        <f t="shared" si="5"/>
        <v>#REF!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3.0" customHeight="1">
      <c r="A25" s="143" t="s">
        <v>788</v>
      </c>
      <c r="B25" s="146" t="str">
        <f t="shared" ref="B25:C25" si="27">#REF!</f>
        <v>#REF!</v>
      </c>
      <c r="C25" s="182" t="str">
        <f t="shared" si="27"/>
        <v>#REF!</v>
      </c>
      <c r="D25" s="183" t="str">
        <f t="shared" si="10"/>
        <v>#REF!</v>
      </c>
      <c r="E25" s="184" t="str">
        <f t="shared" si="4"/>
        <v>#REF!</v>
      </c>
      <c r="F25" s="144">
        <f>380000</f>
        <v>380000</v>
      </c>
      <c r="G25" s="185" t="str">
        <f t="shared" si="5"/>
        <v>#REF!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3.0" customHeight="1">
      <c r="A26" s="143" t="s">
        <v>789</v>
      </c>
      <c r="B26" s="146" t="str">
        <f t="shared" ref="B26:C26" si="28">#REF!</f>
        <v>#REF!</v>
      </c>
      <c r="C26" s="182" t="str">
        <f t="shared" si="28"/>
        <v>#REF!</v>
      </c>
      <c r="D26" s="183" t="str">
        <f t="shared" si="10"/>
        <v>#REF!</v>
      </c>
      <c r="E26" s="184" t="str">
        <f t="shared" si="4"/>
        <v>#REF!</v>
      </c>
      <c r="F26" s="144">
        <v>650000.0</v>
      </c>
      <c r="G26" s="185" t="str">
        <f t="shared" si="5"/>
        <v>#REF!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3.0" customHeight="1">
      <c r="A27" s="143" t="s">
        <v>790</v>
      </c>
      <c r="B27" s="146" t="str">
        <f t="shared" ref="B27:C27" si="29">#REF!</f>
        <v>#REF!</v>
      </c>
      <c r="C27" s="182" t="str">
        <f t="shared" si="29"/>
        <v>#REF!</v>
      </c>
      <c r="D27" s="183" t="str">
        <f t="shared" si="10"/>
        <v>#REF!</v>
      </c>
      <c r="E27" s="184" t="str">
        <f t="shared" si="4"/>
        <v>#REF!</v>
      </c>
      <c r="F27" s="144">
        <v>140000.0</v>
      </c>
      <c r="G27" s="185" t="str">
        <f t="shared" si="5"/>
        <v>#REF!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3.0" customHeight="1">
      <c r="A28" s="143" t="s">
        <v>791</v>
      </c>
      <c r="B28" s="146" t="str">
        <f t="shared" ref="B28:C28" si="30">#REF!</f>
        <v>#REF!</v>
      </c>
      <c r="C28" s="182" t="str">
        <f t="shared" si="30"/>
        <v>#REF!</v>
      </c>
      <c r="D28" s="183" t="str">
        <f t="shared" si="10"/>
        <v>#REF!</v>
      </c>
      <c r="E28" s="184" t="str">
        <f t="shared" si="4"/>
        <v>#REF!</v>
      </c>
      <c r="F28" s="144">
        <v>90000.0</v>
      </c>
      <c r="G28" s="185" t="str">
        <f t="shared" si="5"/>
        <v>#REF!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3.0" customHeight="1">
      <c r="A29" s="143" t="s">
        <v>792</v>
      </c>
      <c r="B29" s="146" t="str">
        <f t="shared" ref="B29:C29" si="31">#REF!</f>
        <v>#REF!</v>
      </c>
      <c r="C29" s="182" t="str">
        <f t="shared" si="31"/>
        <v>#REF!</v>
      </c>
      <c r="D29" s="183" t="str">
        <f t="shared" si="10"/>
        <v>#REF!</v>
      </c>
      <c r="E29" s="184" t="str">
        <f t="shared" si="4"/>
        <v>#REF!</v>
      </c>
      <c r="F29" s="144">
        <v>140000.0</v>
      </c>
      <c r="G29" s="185" t="str">
        <f t="shared" si="5"/>
        <v>#REF!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3.0" customHeight="1">
      <c r="A30" s="143"/>
      <c r="B30" s="146"/>
      <c r="C30" s="182">
        <v>0.3</v>
      </c>
      <c r="D30" s="183">
        <f t="shared" si="10"/>
        <v>0</v>
      </c>
      <c r="E30" s="184">
        <f t="shared" si="4"/>
        <v>0</v>
      </c>
      <c r="F30" s="144"/>
      <c r="G30" s="185" t="str">
        <f t="shared" si="5"/>
        <v>#DIV/0!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3.0" customHeight="1">
      <c r="A31" s="143" t="s">
        <v>755</v>
      </c>
      <c r="B31" s="146" t="str">
        <f t="shared" ref="B31:C31" si="32">#REF!</f>
        <v>#REF!</v>
      </c>
      <c r="C31" s="182" t="str">
        <f t="shared" si="32"/>
        <v>#REF!</v>
      </c>
      <c r="D31" s="183" t="str">
        <f t="shared" si="10"/>
        <v>#REF!</v>
      </c>
      <c r="E31" s="184" t="str">
        <f t="shared" si="4"/>
        <v>#REF!</v>
      </c>
      <c r="F31" s="144">
        <v>150000.0</v>
      </c>
      <c r="G31" s="185" t="str">
        <f t="shared" si="5"/>
        <v>#REF!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3.0" customHeight="1">
      <c r="A32" s="143" t="s">
        <v>793</v>
      </c>
      <c r="B32" s="146" t="str">
        <f t="shared" ref="B32:C32" si="33">#REF!</f>
        <v>#REF!</v>
      </c>
      <c r="C32" s="182" t="str">
        <f t="shared" si="33"/>
        <v>#REF!</v>
      </c>
      <c r="D32" s="183" t="str">
        <f t="shared" si="10"/>
        <v>#REF!</v>
      </c>
      <c r="E32" s="184" t="str">
        <f t="shared" si="4"/>
        <v>#REF!</v>
      </c>
      <c r="F32" s="144">
        <v>150000.0</v>
      </c>
      <c r="G32" s="185" t="str">
        <f t="shared" si="5"/>
        <v>#REF!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3.0" customHeight="1">
      <c r="A33" s="143" t="s">
        <v>794</v>
      </c>
      <c r="B33" s="146" t="str">
        <f t="shared" ref="B33:C33" si="34">#REF!</f>
        <v>#REF!</v>
      </c>
      <c r="C33" s="182" t="str">
        <f t="shared" si="34"/>
        <v>#REF!</v>
      </c>
      <c r="D33" s="183" t="str">
        <f t="shared" si="10"/>
        <v>#REF!</v>
      </c>
      <c r="E33" s="184" t="str">
        <f t="shared" si="4"/>
        <v>#REF!</v>
      </c>
      <c r="F33" s="144">
        <v>150000.0</v>
      </c>
      <c r="G33" s="185" t="str">
        <f t="shared" si="5"/>
        <v>#REF!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3.0" customHeight="1">
      <c r="A34" s="143"/>
      <c r="B34" s="146"/>
      <c r="C34" s="182"/>
      <c r="D34" s="183" t="str">
        <f t="shared" si="10"/>
        <v>#DIV/0!</v>
      </c>
      <c r="E34" s="184" t="str">
        <f t="shared" si="4"/>
        <v>#DIV/0!</v>
      </c>
      <c r="F34" s="144"/>
      <c r="G34" s="185" t="str">
        <f t="shared" si="5"/>
        <v>#DIV/0!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3.0" customHeight="1">
      <c r="A35" s="143"/>
      <c r="B35" s="146"/>
      <c r="C35" s="182">
        <v>0.3</v>
      </c>
      <c r="D35" s="183">
        <f t="shared" si="10"/>
        <v>0</v>
      </c>
      <c r="E35" s="184">
        <f t="shared" si="4"/>
        <v>0</v>
      </c>
      <c r="F35" s="144"/>
      <c r="G35" s="185" t="str">
        <f t="shared" si="5"/>
        <v>#DIV/0!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3.0" customHeight="1">
      <c r="A36" s="143"/>
      <c r="B36" s="146"/>
      <c r="C36" s="182">
        <v>0.25</v>
      </c>
      <c r="D36" s="183">
        <f t="shared" si="10"/>
        <v>0</v>
      </c>
      <c r="E36" s="184">
        <f t="shared" si="4"/>
        <v>0</v>
      </c>
      <c r="F36" s="144"/>
      <c r="G36" s="185" t="str">
        <f t="shared" si="5"/>
        <v>#DIV/0!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5"/>
      <c r="B37" s="147"/>
      <c r="C37" s="147"/>
      <c r="D37" s="147"/>
      <c r="E37" s="147"/>
      <c r="F37" s="147"/>
      <c r="G37" s="14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0.75" customHeight="1">
      <c r="A38" s="149" t="s">
        <v>795</v>
      </c>
      <c r="B38" s="146" t="str">
        <f>SUM(B3:B36)</f>
        <v>#REF!</v>
      </c>
      <c r="C38" s="182">
        <v>0.29</v>
      </c>
      <c r="D38" s="183" t="str">
        <f>B38/C38</f>
        <v>#REF!</v>
      </c>
      <c r="E38" s="184" t="str">
        <f>D38*1.02</f>
        <v>#REF!</v>
      </c>
      <c r="F38" s="186">
        <f>SUM(F3:F36)</f>
        <v>9090000</v>
      </c>
      <c r="G38" s="187" t="str">
        <f>B38/F38</f>
        <v>#REF!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5"/>
      <c r="B39" s="147"/>
      <c r="C39" s="147"/>
      <c r="D39" s="147"/>
      <c r="E39" s="147"/>
      <c r="F39" s="147"/>
      <c r="G39" s="14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5"/>
      <c r="B40" s="147"/>
      <c r="C40" s="147"/>
      <c r="D40" s="147"/>
      <c r="E40" s="147"/>
      <c r="F40" s="147"/>
      <c r="G40" s="14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5"/>
      <c r="B41" s="147"/>
      <c r="C41" s="147"/>
      <c r="D41" s="147"/>
      <c r="E41" s="147"/>
      <c r="F41" s="147"/>
      <c r="G41" s="14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5"/>
      <c r="B42" s="147"/>
      <c r="C42" s="147"/>
      <c r="D42" s="147"/>
      <c r="E42" s="147"/>
      <c r="F42" s="147"/>
      <c r="G42" s="14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5"/>
      <c r="B43" s="147"/>
      <c r="C43" s="147"/>
      <c r="D43" s="147"/>
      <c r="E43" s="147"/>
      <c r="F43" s="147"/>
      <c r="G43" s="14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5"/>
      <c r="B44" s="147"/>
      <c r="C44" s="147"/>
      <c r="D44" s="147"/>
      <c r="E44" s="147"/>
      <c r="F44" s="147"/>
      <c r="G44" s="14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5"/>
      <c r="B45" s="147"/>
      <c r="C45" s="147"/>
      <c r="D45" s="147"/>
      <c r="E45" s="147"/>
      <c r="F45" s="147"/>
      <c r="G45" s="14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5"/>
      <c r="B46" s="147"/>
      <c r="C46" s="147"/>
      <c r="D46" s="147"/>
      <c r="E46" s="147"/>
      <c r="F46" s="147"/>
      <c r="G46" s="14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5"/>
      <c r="B47" s="147"/>
      <c r="C47" s="147"/>
      <c r="D47" s="147"/>
      <c r="E47" s="147"/>
      <c r="F47" s="147"/>
      <c r="G47" s="14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5"/>
      <c r="B48" s="147"/>
      <c r="C48" s="147"/>
      <c r="D48" s="147"/>
      <c r="E48" s="147"/>
      <c r="F48" s="147"/>
      <c r="G48" s="14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5"/>
      <c r="B49" s="147"/>
      <c r="C49" s="147"/>
      <c r="D49" s="147"/>
      <c r="E49" s="147"/>
      <c r="F49" s="147"/>
      <c r="G49" s="14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5"/>
      <c r="B50" s="147"/>
      <c r="C50" s="147"/>
      <c r="D50" s="147"/>
      <c r="E50" s="147"/>
      <c r="F50" s="147"/>
      <c r="G50" s="14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5"/>
      <c r="B51" s="147"/>
      <c r="C51" s="147"/>
      <c r="D51" s="147"/>
      <c r="E51" s="147"/>
      <c r="F51" s="147"/>
      <c r="G51" s="14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5"/>
      <c r="B52" s="147"/>
      <c r="C52" s="147"/>
      <c r="D52" s="147"/>
      <c r="E52" s="147"/>
      <c r="F52" s="147"/>
      <c r="G52" s="14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5"/>
      <c r="B53" s="147"/>
      <c r="C53" s="147"/>
      <c r="D53" s="147"/>
      <c r="E53" s="147"/>
      <c r="F53" s="147"/>
      <c r="G53" s="14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5"/>
      <c r="B54" s="147"/>
      <c r="C54" s="147"/>
      <c r="D54" s="147"/>
      <c r="E54" s="147"/>
      <c r="F54" s="147"/>
      <c r="G54" s="14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5"/>
      <c r="B55" s="147"/>
      <c r="C55" s="147"/>
      <c r="D55" s="147"/>
      <c r="E55" s="147"/>
      <c r="F55" s="147"/>
      <c r="G55" s="14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5"/>
      <c r="B56" s="147"/>
      <c r="C56" s="147"/>
      <c r="D56" s="147"/>
      <c r="E56" s="147"/>
      <c r="F56" s="147"/>
      <c r="G56" s="14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5"/>
      <c r="B57" s="147"/>
      <c r="C57" s="147"/>
      <c r="D57" s="147"/>
      <c r="E57" s="147"/>
      <c r="F57" s="147"/>
      <c r="G57" s="14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5"/>
      <c r="B58" s="147"/>
      <c r="C58" s="147"/>
      <c r="D58" s="147"/>
      <c r="E58" s="147"/>
      <c r="F58" s="147"/>
      <c r="G58" s="14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5"/>
      <c r="B59" s="147"/>
      <c r="C59" s="147"/>
      <c r="D59" s="147"/>
      <c r="E59" s="147"/>
      <c r="F59" s="147"/>
      <c r="G59" s="14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5"/>
      <c r="B60" s="147"/>
      <c r="C60" s="147"/>
      <c r="D60" s="147"/>
      <c r="E60" s="147"/>
      <c r="F60" s="147"/>
      <c r="G60" s="14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5"/>
      <c r="B61" s="147"/>
      <c r="C61" s="147"/>
      <c r="D61" s="147"/>
      <c r="E61" s="147"/>
      <c r="F61" s="147"/>
      <c r="G61" s="14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5"/>
      <c r="B62" s="147"/>
      <c r="C62" s="147"/>
      <c r="D62" s="147"/>
      <c r="E62" s="147"/>
      <c r="F62" s="147"/>
      <c r="G62" s="14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5"/>
      <c r="B63" s="147"/>
      <c r="C63" s="147"/>
      <c r="D63" s="147"/>
      <c r="E63" s="147"/>
      <c r="F63" s="147"/>
      <c r="G63" s="14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5"/>
      <c r="B64" s="147"/>
      <c r="C64" s="147"/>
      <c r="D64" s="147"/>
      <c r="E64" s="147"/>
      <c r="F64" s="147"/>
      <c r="G64" s="14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5"/>
      <c r="B65" s="147"/>
      <c r="C65" s="147"/>
      <c r="D65" s="147"/>
      <c r="E65" s="147"/>
      <c r="F65" s="147"/>
      <c r="G65" s="14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5"/>
      <c r="B66" s="147"/>
      <c r="C66" s="147"/>
      <c r="D66" s="147"/>
      <c r="E66" s="147"/>
      <c r="F66" s="147"/>
      <c r="G66" s="14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5"/>
      <c r="B67" s="147"/>
      <c r="C67" s="147"/>
      <c r="D67" s="147"/>
      <c r="E67" s="147"/>
      <c r="F67" s="147"/>
      <c r="G67" s="14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5"/>
      <c r="B68" s="147"/>
      <c r="C68" s="147"/>
      <c r="D68" s="147"/>
      <c r="E68" s="147"/>
      <c r="F68" s="147"/>
      <c r="G68" s="14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5"/>
      <c r="B69" s="147"/>
      <c r="C69" s="147"/>
      <c r="D69" s="147"/>
      <c r="E69" s="147"/>
      <c r="F69" s="147"/>
      <c r="G69" s="14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5"/>
      <c r="B70" s="147"/>
      <c r="C70" s="147"/>
      <c r="D70" s="147"/>
      <c r="E70" s="147"/>
      <c r="F70" s="147"/>
      <c r="G70" s="14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5"/>
      <c r="B71" s="147"/>
      <c r="C71" s="147"/>
      <c r="D71" s="147"/>
      <c r="E71" s="147"/>
      <c r="F71" s="147"/>
      <c r="G71" s="14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5"/>
      <c r="B72" s="147"/>
      <c r="C72" s="147"/>
      <c r="D72" s="147"/>
      <c r="E72" s="147"/>
      <c r="F72" s="147"/>
      <c r="G72" s="14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5"/>
      <c r="B73" s="147"/>
      <c r="C73" s="147"/>
      <c r="D73" s="147"/>
      <c r="E73" s="147"/>
      <c r="F73" s="147"/>
      <c r="G73" s="14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5"/>
      <c r="B74" s="147"/>
      <c r="C74" s="147"/>
      <c r="D74" s="147"/>
      <c r="E74" s="147"/>
      <c r="F74" s="147"/>
      <c r="G74" s="14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5"/>
      <c r="B75" s="147"/>
      <c r="C75" s="147"/>
      <c r="D75" s="147"/>
      <c r="E75" s="147"/>
      <c r="F75" s="147"/>
      <c r="G75" s="14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5"/>
      <c r="B76" s="147"/>
      <c r="C76" s="147"/>
      <c r="D76" s="147"/>
      <c r="E76" s="147"/>
      <c r="F76" s="147"/>
      <c r="G76" s="14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5"/>
      <c r="B77" s="147"/>
      <c r="C77" s="147"/>
      <c r="D77" s="147"/>
      <c r="E77" s="147"/>
      <c r="F77" s="147"/>
      <c r="G77" s="14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5"/>
      <c r="B78" s="147"/>
      <c r="C78" s="147"/>
      <c r="D78" s="147"/>
      <c r="E78" s="147"/>
      <c r="F78" s="147"/>
      <c r="G78" s="14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5"/>
      <c r="B79" s="147"/>
      <c r="C79" s="147"/>
      <c r="D79" s="147"/>
      <c r="E79" s="147"/>
      <c r="F79" s="147"/>
      <c r="G79" s="14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5"/>
      <c r="B80" s="147"/>
      <c r="C80" s="147"/>
      <c r="D80" s="147"/>
      <c r="E80" s="147"/>
      <c r="F80" s="147"/>
      <c r="G80" s="14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5"/>
      <c r="B81" s="147"/>
      <c r="C81" s="147"/>
      <c r="D81" s="147"/>
      <c r="E81" s="147"/>
      <c r="F81" s="147"/>
      <c r="G81" s="14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5"/>
      <c r="B82" s="147"/>
      <c r="C82" s="147"/>
      <c r="D82" s="147"/>
      <c r="E82" s="147"/>
      <c r="F82" s="147"/>
      <c r="G82" s="14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5"/>
      <c r="B83" s="147"/>
      <c r="C83" s="147"/>
      <c r="D83" s="147"/>
      <c r="E83" s="147"/>
      <c r="F83" s="147"/>
      <c r="G83" s="14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5"/>
      <c r="B84" s="147"/>
      <c r="C84" s="147"/>
      <c r="D84" s="147"/>
      <c r="E84" s="147"/>
      <c r="F84" s="147"/>
      <c r="G84" s="14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5"/>
      <c r="B85" s="147"/>
      <c r="C85" s="147"/>
      <c r="D85" s="147"/>
      <c r="E85" s="147"/>
      <c r="F85" s="147"/>
      <c r="G85" s="14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5"/>
      <c r="B86" s="147"/>
      <c r="C86" s="147"/>
      <c r="D86" s="147"/>
      <c r="E86" s="147"/>
      <c r="F86" s="147"/>
      <c r="G86" s="14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5"/>
      <c r="B87" s="147"/>
      <c r="C87" s="147"/>
      <c r="D87" s="147"/>
      <c r="E87" s="147"/>
      <c r="F87" s="147"/>
      <c r="G87" s="14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5"/>
      <c r="B88" s="147"/>
      <c r="C88" s="147"/>
      <c r="D88" s="147"/>
      <c r="E88" s="147"/>
      <c r="F88" s="147"/>
      <c r="G88" s="14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5"/>
      <c r="B89" s="147"/>
      <c r="C89" s="147"/>
      <c r="D89" s="147"/>
      <c r="E89" s="147"/>
      <c r="F89" s="147"/>
      <c r="G89" s="14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5"/>
      <c r="B90" s="147"/>
      <c r="C90" s="147"/>
      <c r="D90" s="147"/>
      <c r="E90" s="147"/>
      <c r="F90" s="147"/>
      <c r="G90" s="14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5"/>
      <c r="B91" s="147"/>
      <c r="C91" s="147"/>
      <c r="D91" s="147"/>
      <c r="E91" s="147"/>
      <c r="F91" s="147"/>
      <c r="G91" s="14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5"/>
      <c r="B92" s="147"/>
      <c r="C92" s="147"/>
      <c r="D92" s="147"/>
      <c r="E92" s="147"/>
      <c r="F92" s="147"/>
      <c r="G92" s="14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5"/>
      <c r="B93" s="147"/>
      <c r="C93" s="147"/>
      <c r="D93" s="147"/>
      <c r="E93" s="147"/>
      <c r="F93" s="147"/>
      <c r="G93" s="14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5"/>
      <c r="B94" s="147"/>
      <c r="C94" s="147"/>
      <c r="D94" s="147"/>
      <c r="E94" s="147"/>
      <c r="F94" s="147"/>
      <c r="G94" s="14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5"/>
      <c r="B95" s="147"/>
      <c r="C95" s="147"/>
      <c r="D95" s="147"/>
      <c r="E95" s="147"/>
      <c r="F95" s="147"/>
      <c r="G95" s="14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5"/>
      <c r="B96" s="147"/>
      <c r="C96" s="147"/>
      <c r="D96" s="147"/>
      <c r="E96" s="147"/>
      <c r="F96" s="147"/>
      <c r="G96" s="14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5"/>
      <c r="B97" s="147"/>
      <c r="C97" s="147"/>
      <c r="D97" s="147"/>
      <c r="E97" s="147"/>
      <c r="F97" s="147"/>
      <c r="G97" s="14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5"/>
      <c r="B98" s="147"/>
      <c r="C98" s="147"/>
      <c r="D98" s="147"/>
      <c r="E98" s="147"/>
      <c r="F98" s="147"/>
      <c r="G98" s="14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5"/>
      <c r="B99" s="147"/>
      <c r="C99" s="147"/>
      <c r="D99" s="147"/>
      <c r="E99" s="147"/>
      <c r="F99" s="147"/>
      <c r="G99" s="14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5"/>
      <c r="B100" s="147"/>
      <c r="C100" s="147"/>
      <c r="D100" s="147"/>
      <c r="E100" s="147"/>
      <c r="F100" s="147"/>
      <c r="G100" s="14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5"/>
      <c r="B101" s="147"/>
      <c r="C101" s="147"/>
      <c r="D101" s="147"/>
      <c r="E101" s="147"/>
      <c r="F101" s="147"/>
      <c r="G101" s="14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5"/>
      <c r="B102" s="147"/>
      <c r="C102" s="147"/>
      <c r="D102" s="147"/>
      <c r="E102" s="147"/>
      <c r="F102" s="147"/>
      <c r="G102" s="14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5"/>
      <c r="B103" s="147"/>
      <c r="C103" s="147"/>
      <c r="D103" s="147"/>
      <c r="E103" s="147"/>
      <c r="F103" s="147"/>
      <c r="G103" s="14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5"/>
      <c r="B104" s="147"/>
      <c r="C104" s="147"/>
      <c r="D104" s="147"/>
      <c r="E104" s="147"/>
      <c r="F104" s="147"/>
      <c r="G104" s="14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5"/>
      <c r="B105" s="147"/>
      <c r="C105" s="147"/>
      <c r="D105" s="147"/>
      <c r="E105" s="147"/>
      <c r="F105" s="147"/>
      <c r="G105" s="14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5"/>
      <c r="B106" s="147"/>
      <c r="C106" s="147"/>
      <c r="D106" s="147"/>
      <c r="E106" s="147"/>
      <c r="F106" s="147"/>
      <c r="G106" s="14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5"/>
      <c r="B107" s="147"/>
      <c r="C107" s="147"/>
      <c r="D107" s="147"/>
      <c r="E107" s="147"/>
      <c r="F107" s="147"/>
      <c r="G107" s="14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5"/>
      <c r="B108" s="147"/>
      <c r="C108" s="147"/>
      <c r="D108" s="147"/>
      <c r="E108" s="147"/>
      <c r="F108" s="147"/>
      <c r="G108" s="14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5"/>
      <c r="B109" s="147"/>
      <c r="C109" s="147"/>
      <c r="D109" s="147"/>
      <c r="E109" s="147"/>
      <c r="F109" s="147"/>
      <c r="G109" s="14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5"/>
      <c r="B110" s="147"/>
      <c r="C110" s="147"/>
      <c r="D110" s="147"/>
      <c r="E110" s="147"/>
      <c r="F110" s="147"/>
      <c r="G110" s="14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5"/>
      <c r="B111" s="147"/>
      <c r="C111" s="147"/>
      <c r="D111" s="147"/>
      <c r="E111" s="147"/>
      <c r="F111" s="147"/>
      <c r="G111" s="14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5"/>
      <c r="B112" s="147"/>
      <c r="C112" s="147"/>
      <c r="D112" s="147"/>
      <c r="E112" s="147"/>
      <c r="F112" s="147"/>
      <c r="G112" s="14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5"/>
      <c r="B113" s="147"/>
      <c r="C113" s="147"/>
      <c r="D113" s="147"/>
      <c r="E113" s="147"/>
      <c r="F113" s="147"/>
      <c r="G113" s="14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5"/>
      <c r="B114" s="147"/>
      <c r="C114" s="147"/>
      <c r="D114" s="147"/>
      <c r="E114" s="147"/>
      <c r="F114" s="147"/>
      <c r="G114" s="14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5"/>
      <c r="B115" s="147"/>
      <c r="C115" s="147"/>
      <c r="D115" s="147"/>
      <c r="E115" s="147"/>
      <c r="F115" s="147"/>
      <c r="G115" s="14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5"/>
      <c r="B116" s="147"/>
      <c r="C116" s="147"/>
      <c r="D116" s="147"/>
      <c r="E116" s="147"/>
      <c r="F116" s="147"/>
      <c r="G116" s="14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5"/>
      <c r="B117" s="147"/>
      <c r="C117" s="147"/>
      <c r="D117" s="147"/>
      <c r="E117" s="147"/>
      <c r="F117" s="147"/>
      <c r="G117" s="14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5"/>
      <c r="B118" s="147"/>
      <c r="C118" s="147"/>
      <c r="D118" s="147"/>
      <c r="E118" s="147"/>
      <c r="F118" s="147"/>
      <c r="G118" s="14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5"/>
      <c r="B119" s="147"/>
      <c r="C119" s="147"/>
      <c r="D119" s="147"/>
      <c r="E119" s="147"/>
      <c r="F119" s="147"/>
      <c r="G119" s="14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5"/>
      <c r="B120" s="147"/>
      <c r="C120" s="147"/>
      <c r="D120" s="147"/>
      <c r="E120" s="147"/>
      <c r="F120" s="147"/>
      <c r="G120" s="14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5"/>
      <c r="B121" s="147"/>
      <c r="C121" s="147"/>
      <c r="D121" s="147"/>
      <c r="E121" s="147"/>
      <c r="F121" s="147"/>
      <c r="G121" s="14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5"/>
      <c r="B122" s="147"/>
      <c r="C122" s="147"/>
      <c r="D122" s="147"/>
      <c r="E122" s="147"/>
      <c r="F122" s="147"/>
      <c r="G122" s="14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5"/>
      <c r="B123" s="147"/>
      <c r="C123" s="147"/>
      <c r="D123" s="147"/>
      <c r="E123" s="147"/>
      <c r="F123" s="147"/>
      <c r="G123" s="14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5"/>
      <c r="B124" s="147"/>
      <c r="C124" s="147"/>
      <c r="D124" s="147"/>
      <c r="E124" s="147"/>
      <c r="F124" s="147"/>
      <c r="G124" s="14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5"/>
      <c r="B125" s="147"/>
      <c r="C125" s="147"/>
      <c r="D125" s="147"/>
      <c r="E125" s="147"/>
      <c r="F125" s="147"/>
      <c r="G125" s="14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5"/>
      <c r="B126" s="147"/>
      <c r="C126" s="147"/>
      <c r="D126" s="147"/>
      <c r="E126" s="147"/>
      <c r="F126" s="147"/>
      <c r="G126" s="14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5"/>
      <c r="B127" s="147"/>
      <c r="C127" s="147"/>
      <c r="D127" s="147"/>
      <c r="E127" s="147"/>
      <c r="F127" s="147"/>
      <c r="G127" s="14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5"/>
      <c r="B128" s="147"/>
      <c r="C128" s="147"/>
      <c r="D128" s="147"/>
      <c r="E128" s="147"/>
      <c r="F128" s="147"/>
      <c r="G128" s="14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5"/>
      <c r="B129" s="147"/>
      <c r="C129" s="147"/>
      <c r="D129" s="147"/>
      <c r="E129" s="147"/>
      <c r="F129" s="147"/>
      <c r="G129" s="14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5"/>
      <c r="B130" s="147"/>
      <c r="C130" s="147"/>
      <c r="D130" s="147"/>
      <c r="E130" s="147"/>
      <c r="F130" s="147"/>
      <c r="G130" s="14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5"/>
      <c r="B131" s="147"/>
      <c r="C131" s="147"/>
      <c r="D131" s="147"/>
      <c r="E131" s="147"/>
      <c r="F131" s="147"/>
      <c r="G131" s="14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5"/>
      <c r="B132" s="147"/>
      <c r="C132" s="147"/>
      <c r="D132" s="147"/>
      <c r="E132" s="147"/>
      <c r="F132" s="147"/>
      <c r="G132" s="14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5"/>
      <c r="B133" s="147"/>
      <c r="C133" s="147"/>
      <c r="D133" s="147"/>
      <c r="E133" s="147"/>
      <c r="F133" s="147"/>
      <c r="G133" s="14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5"/>
      <c r="B134" s="147"/>
      <c r="C134" s="147"/>
      <c r="D134" s="147"/>
      <c r="E134" s="147"/>
      <c r="F134" s="147"/>
      <c r="G134" s="14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5"/>
      <c r="B135" s="147"/>
      <c r="C135" s="147"/>
      <c r="D135" s="147"/>
      <c r="E135" s="147"/>
      <c r="F135" s="147"/>
      <c r="G135" s="14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5"/>
      <c r="B136" s="147"/>
      <c r="C136" s="147"/>
      <c r="D136" s="147"/>
      <c r="E136" s="147"/>
      <c r="F136" s="147"/>
      <c r="G136" s="14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5"/>
      <c r="B137" s="147"/>
      <c r="C137" s="147"/>
      <c r="D137" s="147"/>
      <c r="E137" s="147"/>
      <c r="F137" s="147"/>
      <c r="G137" s="14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5"/>
      <c r="B138" s="147"/>
      <c r="C138" s="147"/>
      <c r="D138" s="147"/>
      <c r="E138" s="147"/>
      <c r="F138" s="147"/>
      <c r="G138" s="14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5"/>
      <c r="B139" s="147"/>
      <c r="C139" s="147"/>
      <c r="D139" s="147"/>
      <c r="E139" s="147"/>
      <c r="F139" s="147"/>
      <c r="G139" s="14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5"/>
      <c r="B140" s="147"/>
      <c r="C140" s="147"/>
      <c r="D140" s="147"/>
      <c r="E140" s="147"/>
      <c r="F140" s="147"/>
      <c r="G140" s="14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5"/>
      <c r="B141" s="147"/>
      <c r="C141" s="147"/>
      <c r="D141" s="147"/>
      <c r="E141" s="147"/>
      <c r="F141" s="147"/>
      <c r="G141" s="14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5"/>
      <c r="B142" s="147"/>
      <c r="C142" s="147"/>
      <c r="D142" s="147"/>
      <c r="E142" s="147"/>
      <c r="F142" s="147"/>
      <c r="G142" s="14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5"/>
      <c r="B143" s="147"/>
      <c r="C143" s="147"/>
      <c r="D143" s="147"/>
      <c r="E143" s="147"/>
      <c r="F143" s="147"/>
      <c r="G143" s="14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5"/>
      <c r="B144" s="147"/>
      <c r="C144" s="147"/>
      <c r="D144" s="147"/>
      <c r="E144" s="147"/>
      <c r="F144" s="147"/>
      <c r="G144" s="14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5"/>
      <c r="B145" s="147"/>
      <c r="C145" s="147"/>
      <c r="D145" s="147"/>
      <c r="E145" s="147"/>
      <c r="F145" s="147"/>
      <c r="G145" s="14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5"/>
      <c r="B146" s="147"/>
      <c r="C146" s="147"/>
      <c r="D146" s="147"/>
      <c r="E146" s="147"/>
      <c r="F146" s="147"/>
      <c r="G146" s="14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5"/>
      <c r="B147" s="147"/>
      <c r="C147" s="147"/>
      <c r="D147" s="147"/>
      <c r="E147" s="147"/>
      <c r="F147" s="147"/>
      <c r="G147" s="14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5"/>
      <c r="B148" s="147"/>
      <c r="C148" s="147"/>
      <c r="D148" s="147"/>
      <c r="E148" s="147"/>
      <c r="F148" s="147"/>
      <c r="G148" s="14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5"/>
      <c r="B149" s="147"/>
      <c r="C149" s="147"/>
      <c r="D149" s="147"/>
      <c r="E149" s="147"/>
      <c r="F149" s="147"/>
      <c r="G149" s="14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5"/>
      <c r="B150" s="147"/>
      <c r="C150" s="147"/>
      <c r="D150" s="147"/>
      <c r="E150" s="147"/>
      <c r="F150" s="147"/>
      <c r="G150" s="14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5"/>
      <c r="B151" s="147"/>
      <c r="C151" s="147"/>
      <c r="D151" s="147"/>
      <c r="E151" s="147"/>
      <c r="F151" s="147"/>
      <c r="G151" s="14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5"/>
      <c r="B152" s="147"/>
      <c r="C152" s="147"/>
      <c r="D152" s="147"/>
      <c r="E152" s="147"/>
      <c r="F152" s="147"/>
      <c r="G152" s="14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5"/>
      <c r="B153" s="147"/>
      <c r="C153" s="147"/>
      <c r="D153" s="147"/>
      <c r="E153" s="147"/>
      <c r="F153" s="147"/>
      <c r="G153" s="14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5"/>
      <c r="B154" s="147"/>
      <c r="C154" s="147"/>
      <c r="D154" s="147"/>
      <c r="E154" s="147"/>
      <c r="F154" s="147"/>
      <c r="G154" s="14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5"/>
      <c r="B155" s="147"/>
      <c r="C155" s="147"/>
      <c r="D155" s="147"/>
      <c r="E155" s="147"/>
      <c r="F155" s="147"/>
      <c r="G155" s="14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5"/>
      <c r="B156" s="147"/>
      <c r="C156" s="147"/>
      <c r="D156" s="147"/>
      <c r="E156" s="147"/>
      <c r="F156" s="147"/>
      <c r="G156" s="14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5"/>
      <c r="B157" s="147"/>
      <c r="C157" s="147"/>
      <c r="D157" s="147"/>
      <c r="E157" s="147"/>
      <c r="F157" s="147"/>
      <c r="G157" s="14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5"/>
      <c r="B158" s="147"/>
      <c r="C158" s="147"/>
      <c r="D158" s="147"/>
      <c r="E158" s="147"/>
      <c r="F158" s="147"/>
      <c r="G158" s="14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5"/>
      <c r="B159" s="147"/>
      <c r="C159" s="147"/>
      <c r="D159" s="147"/>
      <c r="E159" s="147"/>
      <c r="F159" s="147"/>
      <c r="G159" s="14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5"/>
      <c r="B160" s="147"/>
      <c r="C160" s="147"/>
      <c r="D160" s="147"/>
      <c r="E160" s="147"/>
      <c r="F160" s="147"/>
      <c r="G160" s="14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5"/>
      <c r="B161" s="147"/>
      <c r="C161" s="147"/>
      <c r="D161" s="147"/>
      <c r="E161" s="147"/>
      <c r="F161" s="147"/>
      <c r="G161" s="14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5"/>
      <c r="B162" s="147"/>
      <c r="C162" s="147"/>
      <c r="D162" s="147"/>
      <c r="E162" s="147"/>
      <c r="F162" s="147"/>
      <c r="G162" s="14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5"/>
      <c r="B163" s="147"/>
      <c r="C163" s="147"/>
      <c r="D163" s="147"/>
      <c r="E163" s="147"/>
      <c r="F163" s="147"/>
      <c r="G163" s="14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5"/>
      <c r="B164" s="147"/>
      <c r="C164" s="147"/>
      <c r="D164" s="147"/>
      <c r="E164" s="147"/>
      <c r="F164" s="147"/>
      <c r="G164" s="14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5"/>
      <c r="B165" s="147"/>
      <c r="C165" s="147"/>
      <c r="D165" s="147"/>
      <c r="E165" s="147"/>
      <c r="F165" s="147"/>
      <c r="G165" s="14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5"/>
      <c r="B166" s="147"/>
      <c r="C166" s="147"/>
      <c r="D166" s="147"/>
      <c r="E166" s="147"/>
      <c r="F166" s="147"/>
      <c r="G166" s="14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5"/>
      <c r="B167" s="147"/>
      <c r="C167" s="147"/>
      <c r="D167" s="147"/>
      <c r="E167" s="147"/>
      <c r="F167" s="147"/>
      <c r="G167" s="14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5"/>
      <c r="B168" s="147"/>
      <c r="C168" s="147"/>
      <c r="D168" s="147"/>
      <c r="E168" s="147"/>
      <c r="F168" s="147"/>
      <c r="G168" s="14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5"/>
      <c r="B169" s="147"/>
      <c r="C169" s="147"/>
      <c r="D169" s="147"/>
      <c r="E169" s="147"/>
      <c r="F169" s="147"/>
      <c r="G169" s="14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5"/>
      <c r="B170" s="147"/>
      <c r="C170" s="147"/>
      <c r="D170" s="147"/>
      <c r="E170" s="147"/>
      <c r="F170" s="147"/>
      <c r="G170" s="14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5"/>
      <c r="B171" s="147"/>
      <c r="C171" s="147"/>
      <c r="D171" s="147"/>
      <c r="E171" s="147"/>
      <c r="F171" s="147"/>
      <c r="G171" s="14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5"/>
      <c r="B172" s="147"/>
      <c r="C172" s="147"/>
      <c r="D172" s="147"/>
      <c r="E172" s="147"/>
      <c r="F172" s="147"/>
      <c r="G172" s="14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5"/>
      <c r="B173" s="147"/>
      <c r="C173" s="147"/>
      <c r="D173" s="147"/>
      <c r="E173" s="147"/>
      <c r="F173" s="147"/>
      <c r="G173" s="14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5"/>
      <c r="B174" s="147"/>
      <c r="C174" s="147"/>
      <c r="D174" s="147"/>
      <c r="E174" s="147"/>
      <c r="F174" s="147"/>
      <c r="G174" s="14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5"/>
      <c r="B175" s="147"/>
      <c r="C175" s="147"/>
      <c r="D175" s="147"/>
      <c r="E175" s="147"/>
      <c r="F175" s="147"/>
      <c r="G175" s="14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5"/>
      <c r="B176" s="147"/>
      <c r="C176" s="147"/>
      <c r="D176" s="147"/>
      <c r="E176" s="147"/>
      <c r="F176" s="147"/>
      <c r="G176" s="14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5"/>
      <c r="B177" s="147"/>
      <c r="C177" s="147"/>
      <c r="D177" s="147"/>
      <c r="E177" s="147"/>
      <c r="F177" s="147"/>
      <c r="G177" s="14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5"/>
      <c r="B178" s="147"/>
      <c r="C178" s="147"/>
      <c r="D178" s="147"/>
      <c r="E178" s="147"/>
      <c r="F178" s="147"/>
      <c r="G178" s="14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5"/>
      <c r="B179" s="147"/>
      <c r="C179" s="147"/>
      <c r="D179" s="147"/>
      <c r="E179" s="147"/>
      <c r="F179" s="147"/>
      <c r="G179" s="14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5"/>
      <c r="B180" s="147"/>
      <c r="C180" s="147"/>
      <c r="D180" s="147"/>
      <c r="E180" s="147"/>
      <c r="F180" s="147"/>
      <c r="G180" s="14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5"/>
      <c r="B181" s="147"/>
      <c r="C181" s="147"/>
      <c r="D181" s="147"/>
      <c r="E181" s="147"/>
      <c r="F181" s="147"/>
      <c r="G181" s="14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5"/>
      <c r="B182" s="147"/>
      <c r="C182" s="147"/>
      <c r="D182" s="147"/>
      <c r="E182" s="147"/>
      <c r="F182" s="147"/>
      <c r="G182" s="14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5"/>
      <c r="B183" s="147"/>
      <c r="C183" s="147"/>
      <c r="D183" s="147"/>
      <c r="E183" s="147"/>
      <c r="F183" s="147"/>
      <c r="G183" s="14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5"/>
      <c r="B184" s="147"/>
      <c r="C184" s="147"/>
      <c r="D184" s="147"/>
      <c r="E184" s="147"/>
      <c r="F184" s="147"/>
      <c r="G184" s="14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5"/>
      <c r="B185" s="147"/>
      <c r="C185" s="147"/>
      <c r="D185" s="147"/>
      <c r="E185" s="147"/>
      <c r="F185" s="147"/>
      <c r="G185" s="14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5"/>
      <c r="B186" s="147"/>
      <c r="C186" s="147"/>
      <c r="D186" s="147"/>
      <c r="E186" s="147"/>
      <c r="F186" s="147"/>
      <c r="G186" s="14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5"/>
      <c r="B187" s="147"/>
      <c r="C187" s="147"/>
      <c r="D187" s="147"/>
      <c r="E187" s="147"/>
      <c r="F187" s="147"/>
      <c r="G187" s="14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5"/>
      <c r="B188" s="147"/>
      <c r="C188" s="147"/>
      <c r="D188" s="147"/>
      <c r="E188" s="147"/>
      <c r="F188" s="147"/>
      <c r="G188" s="14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5"/>
      <c r="B189" s="147"/>
      <c r="C189" s="147"/>
      <c r="D189" s="147"/>
      <c r="E189" s="147"/>
      <c r="F189" s="147"/>
      <c r="G189" s="14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5"/>
      <c r="B190" s="147"/>
      <c r="C190" s="147"/>
      <c r="D190" s="147"/>
      <c r="E190" s="147"/>
      <c r="F190" s="147"/>
      <c r="G190" s="14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5"/>
      <c r="B191" s="147"/>
      <c r="C191" s="147"/>
      <c r="D191" s="147"/>
      <c r="E191" s="147"/>
      <c r="F191" s="147"/>
      <c r="G191" s="14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5"/>
      <c r="B192" s="147"/>
      <c r="C192" s="147"/>
      <c r="D192" s="147"/>
      <c r="E192" s="147"/>
      <c r="F192" s="147"/>
      <c r="G192" s="14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5"/>
      <c r="B193" s="147"/>
      <c r="C193" s="147"/>
      <c r="D193" s="147"/>
      <c r="E193" s="147"/>
      <c r="F193" s="147"/>
      <c r="G193" s="14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5"/>
      <c r="B194" s="147"/>
      <c r="C194" s="147"/>
      <c r="D194" s="147"/>
      <c r="E194" s="147"/>
      <c r="F194" s="147"/>
      <c r="G194" s="14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5"/>
      <c r="B195" s="147"/>
      <c r="C195" s="147"/>
      <c r="D195" s="147"/>
      <c r="E195" s="147"/>
      <c r="F195" s="147"/>
      <c r="G195" s="14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5"/>
      <c r="B196" s="147"/>
      <c r="C196" s="147"/>
      <c r="D196" s="147"/>
      <c r="E196" s="147"/>
      <c r="F196" s="147"/>
      <c r="G196" s="14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5"/>
      <c r="B197" s="147"/>
      <c r="C197" s="147"/>
      <c r="D197" s="147"/>
      <c r="E197" s="147"/>
      <c r="F197" s="147"/>
      <c r="G197" s="14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5"/>
      <c r="B198" s="147"/>
      <c r="C198" s="147"/>
      <c r="D198" s="147"/>
      <c r="E198" s="147"/>
      <c r="F198" s="147"/>
      <c r="G198" s="14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5"/>
      <c r="B199" s="147"/>
      <c r="C199" s="147"/>
      <c r="D199" s="147"/>
      <c r="E199" s="147"/>
      <c r="F199" s="147"/>
      <c r="G199" s="14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5"/>
      <c r="B200" s="147"/>
      <c r="C200" s="147"/>
      <c r="D200" s="147"/>
      <c r="E200" s="147"/>
      <c r="F200" s="147"/>
      <c r="G200" s="14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5"/>
      <c r="B201" s="147"/>
      <c r="C201" s="147"/>
      <c r="D201" s="147"/>
      <c r="E201" s="147"/>
      <c r="F201" s="147"/>
      <c r="G201" s="14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5"/>
      <c r="B202" s="147"/>
      <c r="C202" s="147"/>
      <c r="D202" s="147"/>
      <c r="E202" s="147"/>
      <c r="F202" s="147"/>
      <c r="G202" s="14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5"/>
      <c r="B203" s="147"/>
      <c r="C203" s="147"/>
      <c r="D203" s="147"/>
      <c r="E203" s="147"/>
      <c r="F203" s="147"/>
      <c r="G203" s="14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5"/>
      <c r="B204" s="147"/>
      <c r="C204" s="147"/>
      <c r="D204" s="147"/>
      <c r="E204" s="147"/>
      <c r="F204" s="147"/>
      <c r="G204" s="14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5"/>
      <c r="B205" s="147"/>
      <c r="C205" s="147"/>
      <c r="D205" s="147"/>
      <c r="E205" s="147"/>
      <c r="F205" s="147"/>
      <c r="G205" s="14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5"/>
      <c r="B206" s="147"/>
      <c r="C206" s="147"/>
      <c r="D206" s="147"/>
      <c r="E206" s="147"/>
      <c r="F206" s="147"/>
      <c r="G206" s="14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5"/>
      <c r="B207" s="147"/>
      <c r="C207" s="147"/>
      <c r="D207" s="147"/>
      <c r="E207" s="147"/>
      <c r="F207" s="147"/>
      <c r="G207" s="14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5"/>
      <c r="B208" s="147"/>
      <c r="C208" s="147"/>
      <c r="D208" s="147"/>
      <c r="E208" s="147"/>
      <c r="F208" s="147"/>
      <c r="G208" s="14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5"/>
      <c r="B209" s="147"/>
      <c r="C209" s="147"/>
      <c r="D209" s="147"/>
      <c r="E209" s="147"/>
      <c r="F209" s="147"/>
      <c r="G209" s="14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5"/>
      <c r="B210" s="147"/>
      <c r="C210" s="147"/>
      <c r="D210" s="147"/>
      <c r="E210" s="147"/>
      <c r="F210" s="147"/>
      <c r="G210" s="14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5"/>
      <c r="B211" s="147"/>
      <c r="C211" s="147"/>
      <c r="D211" s="147"/>
      <c r="E211" s="147"/>
      <c r="F211" s="147"/>
      <c r="G211" s="14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5"/>
      <c r="B212" s="147"/>
      <c r="C212" s="147"/>
      <c r="D212" s="147"/>
      <c r="E212" s="147"/>
      <c r="F212" s="147"/>
      <c r="G212" s="14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5"/>
      <c r="B213" s="147"/>
      <c r="C213" s="147"/>
      <c r="D213" s="147"/>
      <c r="E213" s="147"/>
      <c r="F213" s="147"/>
      <c r="G213" s="14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5"/>
      <c r="B214" s="147"/>
      <c r="C214" s="147"/>
      <c r="D214" s="147"/>
      <c r="E214" s="147"/>
      <c r="F214" s="147"/>
      <c r="G214" s="14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5"/>
      <c r="B215" s="147"/>
      <c r="C215" s="147"/>
      <c r="D215" s="147"/>
      <c r="E215" s="147"/>
      <c r="F215" s="147"/>
      <c r="G215" s="14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5"/>
      <c r="B216" s="147"/>
      <c r="C216" s="147"/>
      <c r="D216" s="147"/>
      <c r="E216" s="147"/>
      <c r="F216" s="147"/>
      <c r="G216" s="14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5"/>
      <c r="B217" s="147"/>
      <c r="C217" s="147"/>
      <c r="D217" s="147"/>
      <c r="E217" s="147"/>
      <c r="F217" s="147"/>
      <c r="G217" s="14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5"/>
      <c r="B218" s="147"/>
      <c r="C218" s="147"/>
      <c r="D218" s="147"/>
      <c r="E218" s="147"/>
      <c r="F218" s="147"/>
      <c r="G218" s="14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5"/>
      <c r="B219" s="147"/>
      <c r="C219" s="147"/>
      <c r="D219" s="147"/>
      <c r="E219" s="147"/>
      <c r="F219" s="147"/>
      <c r="G219" s="14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5"/>
      <c r="B220" s="147"/>
      <c r="C220" s="147"/>
      <c r="D220" s="147"/>
      <c r="E220" s="147"/>
      <c r="F220" s="147"/>
      <c r="G220" s="14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5"/>
      <c r="B221" s="147"/>
      <c r="C221" s="147"/>
      <c r="D221" s="147"/>
      <c r="E221" s="147"/>
      <c r="F221" s="147"/>
      <c r="G221" s="14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1.0" customHeight="1">
      <c r="A222" s="5"/>
      <c r="B222" s="147"/>
      <c r="C222" s="147"/>
      <c r="D222" s="147"/>
      <c r="E222" s="147"/>
      <c r="F222" s="147"/>
      <c r="G222" s="14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1.0" customHeight="1">
      <c r="A223" s="5"/>
      <c r="B223" s="147"/>
      <c r="C223" s="147"/>
      <c r="D223" s="147"/>
      <c r="E223" s="147"/>
      <c r="F223" s="147"/>
      <c r="G223" s="14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1.0" customHeight="1">
      <c r="A224" s="5"/>
      <c r="B224" s="147"/>
      <c r="C224" s="147"/>
      <c r="D224" s="147"/>
      <c r="E224" s="147"/>
      <c r="F224" s="147"/>
      <c r="G224" s="14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1.0" customHeight="1">
      <c r="A225" s="5"/>
      <c r="B225" s="147"/>
      <c r="C225" s="147"/>
      <c r="D225" s="147"/>
      <c r="E225" s="147"/>
      <c r="F225" s="147"/>
      <c r="G225" s="14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1.0" customHeight="1">
      <c r="A226" s="5"/>
      <c r="B226" s="147"/>
      <c r="C226" s="147"/>
      <c r="D226" s="147"/>
      <c r="E226" s="147"/>
      <c r="F226" s="147"/>
      <c r="G226" s="14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1.0" customHeight="1">
      <c r="A227" s="5"/>
      <c r="B227" s="147"/>
      <c r="C227" s="147"/>
      <c r="D227" s="147"/>
      <c r="E227" s="147"/>
      <c r="F227" s="147"/>
      <c r="G227" s="14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1.0" customHeight="1">
      <c r="A228" s="5"/>
      <c r="B228" s="147"/>
      <c r="C228" s="147"/>
      <c r="D228" s="147"/>
      <c r="E228" s="147"/>
      <c r="F228" s="147"/>
      <c r="G228" s="14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1.0" customHeight="1">
      <c r="A229" s="5"/>
      <c r="B229" s="147"/>
      <c r="C229" s="147"/>
      <c r="D229" s="147"/>
      <c r="E229" s="147"/>
      <c r="F229" s="147"/>
      <c r="G229" s="14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1.0" customHeight="1">
      <c r="A230" s="5"/>
      <c r="B230" s="147"/>
      <c r="C230" s="147"/>
      <c r="D230" s="147"/>
      <c r="E230" s="147"/>
      <c r="F230" s="147"/>
      <c r="G230" s="14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1.0" customHeight="1">
      <c r="A231" s="5"/>
      <c r="B231" s="147"/>
      <c r="C231" s="147"/>
      <c r="D231" s="147"/>
      <c r="E231" s="147"/>
      <c r="F231" s="147"/>
      <c r="G231" s="14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1.0" customHeight="1">
      <c r="A232" s="5"/>
      <c r="B232" s="147"/>
      <c r="C232" s="147"/>
      <c r="D232" s="147"/>
      <c r="E232" s="147"/>
      <c r="F232" s="147"/>
      <c r="G232" s="14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1.0" customHeight="1">
      <c r="A233" s="5"/>
      <c r="B233" s="147"/>
      <c r="C233" s="147"/>
      <c r="D233" s="147"/>
      <c r="E233" s="147"/>
      <c r="F233" s="147"/>
      <c r="G233" s="14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1.0" customHeight="1">
      <c r="A234" s="5"/>
      <c r="B234" s="147"/>
      <c r="C234" s="147"/>
      <c r="D234" s="147"/>
      <c r="E234" s="147"/>
      <c r="F234" s="147"/>
      <c r="G234" s="14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1.0" customHeight="1">
      <c r="A235" s="5"/>
      <c r="B235" s="147"/>
      <c r="C235" s="147"/>
      <c r="D235" s="147"/>
      <c r="E235" s="147"/>
      <c r="F235" s="147"/>
      <c r="G235" s="14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1.0" customHeight="1">
      <c r="A236" s="5"/>
      <c r="B236" s="147"/>
      <c r="C236" s="147"/>
      <c r="D236" s="147"/>
      <c r="E236" s="147"/>
      <c r="F236" s="147"/>
      <c r="G236" s="14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1.0" customHeight="1">
      <c r="A237" s="5"/>
      <c r="B237" s="147"/>
      <c r="C237" s="147"/>
      <c r="D237" s="147"/>
      <c r="E237" s="147"/>
      <c r="F237" s="147"/>
      <c r="G237" s="14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1.0" customHeight="1">
      <c r="A238" s="5"/>
      <c r="B238" s="147"/>
      <c r="C238" s="147"/>
      <c r="D238" s="147"/>
      <c r="E238" s="147"/>
      <c r="F238" s="147"/>
      <c r="G238" s="14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A2"/>
    <mergeCell ref="F1:F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34.67"/>
    <col customWidth="1" min="3" max="3" width="13.22"/>
    <col customWidth="1" min="4" max="4" width="9.0"/>
    <col customWidth="1" min="5" max="5" width="14.0"/>
    <col customWidth="1" min="6" max="6" width="21.22"/>
    <col customWidth="1" min="7" max="7" width="15.89"/>
    <col customWidth="1" min="8" max="8" width="18.22"/>
    <col customWidth="1" min="9" max="9" width="18.89"/>
    <col customWidth="1" min="10" max="26" width="9.0"/>
  </cols>
  <sheetData>
    <row r="1" ht="15.75" customHeight="1">
      <c r="A1" s="157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4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796</v>
      </c>
      <c r="B3" s="7" t="s">
        <v>797</v>
      </c>
      <c r="C3" s="8"/>
      <c r="D3" s="8"/>
      <c r="E3" s="8"/>
      <c r="F3" s="9"/>
      <c r="G3" s="10" t="str">
        <f>SUM(F4:F20)</f>
        <v>#REF!</v>
      </c>
      <c r="H3" s="11">
        <v>1.0</v>
      </c>
      <c r="I3" s="40" t="str">
        <f>G3/H3</f>
        <v>#REF!</v>
      </c>
      <c r="J3" s="1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4"/>
      <c r="B4" s="32"/>
      <c r="C4" s="17"/>
      <c r="D4" s="130"/>
      <c r="E4" s="89"/>
      <c r="F4" s="188"/>
      <c r="G4" s="14"/>
      <c r="H4" s="14"/>
      <c r="I4" s="14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/>
      <c r="B5" s="15" t="s">
        <v>449</v>
      </c>
      <c r="C5" s="17">
        <v>0.7</v>
      </c>
      <c r="D5" s="130" t="s">
        <v>9</v>
      </c>
      <c r="E5" s="89">
        <v>300000.0</v>
      </c>
      <c r="F5" s="188">
        <f t="shared" ref="F5:F20" si="1">E5*C5</f>
        <v>210000</v>
      </c>
      <c r="G5" s="14"/>
      <c r="H5" s="14"/>
      <c r="I5" s="14"/>
      <c r="J5" s="1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/>
      <c r="B6" s="15" t="s">
        <v>11</v>
      </c>
      <c r="C6" s="17">
        <v>0.1</v>
      </c>
      <c r="D6" s="130" t="s">
        <v>9</v>
      </c>
      <c r="E6" s="89">
        <v>5000.0</v>
      </c>
      <c r="F6" s="188">
        <f t="shared" si="1"/>
        <v>500</v>
      </c>
      <c r="G6" s="14"/>
      <c r="H6" s="14"/>
      <c r="I6" s="14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/>
      <c r="B7" s="15" t="s">
        <v>725</v>
      </c>
      <c r="C7" s="17">
        <v>0.2</v>
      </c>
      <c r="D7" s="130" t="s">
        <v>9</v>
      </c>
      <c r="E7" s="89">
        <v>178000.0</v>
      </c>
      <c r="F7" s="188">
        <f t="shared" si="1"/>
        <v>35600</v>
      </c>
      <c r="G7" s="14"/>
      <c r="H7" s="14"/>
      <c r="I7" s="14"/>
      <c r="J7" s="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/>
      <c r="B8" s="15" t="s">
        <v>13</v>
      </c>
      <c r="C8" s="17">
        <v>0.03</v>
      </c>
      <c r="D8" s="130" t="s">
        <v>9</v>
      </c>
      <c r="E8" s="89">
        <v>13000.0</v>
      </c>
      <c r="F8" s="188">
        <f t="shared" si="1"/>
        <v>390</v>
      </c>
      <c r="G8" s="14"/>
      <c r="H8" s="14"/>
      <c r="I8" s="14"/>
      <c r="J8" s="1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4"/>
      <c r="B9" s="15" t="s">
        <v>798</v>
      </c>
      <c r="C9" s="17">
        <v>0.03</v>
      </c>
      <c r="D9" s="130" t="s">
        <v>9</v>
      </c>
      <c r="E9" s="89">
        <v>25000.0</v>
      </c>
      <c r="F9" s="188">
        <f t="shared" si="1"/>
        <v>750</v>
      </c>
      <c r="G9" s="14"/>
      <c r="H9" s="14"/>
      <c r="I9" s="14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"/>
      <c r="B10" s="15" t="s">
        <v>799</v>
      </c>
      <c r="C10" s="17">
        <v>0.03</v>
      </c>
      <c r="D10" s="130" t="s">
        <v>9</v>
      </c>
      <c r="E10" s="89" t="str">
        <f t="shared" ref="E10:E11" si="2">VLOOKUP(B10,'[4]GROCERY LIST'!C1:H401,6,0)</f>
        <v>#REF!</v>
      </c>
      <c r="F10" s="188" t="str">
        <f t="shared" si="1"/>
        <v>#REF!</v>
      </c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4"/>
      <c r="B11" s="15" t="s">
        <v>106</v>
      </c>
      <c r="C11" s="17">
        <v>0.05</v>
      </c>
      <c r="D11" s="130" t="s">
        <v>9</v>
      </c>
      <c r="E11" s="89" t="str">
        <f t="shared" si="2"/>
        <v>#REF!</v>
      </c>
      <c r="F11" s="188" t="str">
        <f t="shared" si="1"/>
        <v>#REF!</v>
      </c>
      <c r="G11" s="14"/>
      <c r="H11" s="14"/>
      <c r="I11" s="14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4"/>
      <c r="B12" s="15" t="s">
        <v>800</v>
      </c>
      <c r="C12" s="17">
        <v>0.02</v>
      </c>
      <c r="D12" s="130" t="s">
        <v>9</v>
      </c>
      <c r="E12" s="89">
        <v>75000.0</v>
      </c>
      <c r="F12" s="188">
        <f t="shared" si="1"/>
        <v>1500</v>
      </c>
      <c r="G12" s="14"/>
      <c r="H12" s="14"/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15" t="s">
        <v>801</v>
      </c>
      <c r="C13" s="17">
        <v>0.005</v>
      </c>
      <c r="D13" s="130" t="s">
        <v>9</v>
      </c>
      <c r="E13" s="89" t="str">
        <f>VLOOKUP(B13,'[4]GROCERY LIST'!C4:H404,6,0)</f>
        <v>#REF!</v>
      </c>
      <c r="F13" s="188" t="str">
        <f t="shared" si="1"/>
        <v>#REF!</v>
      </c>
      <c r="G13" s="14"/>
      <c r="H13" s="14"/>
      <c r="I13" s="14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4"/>
      <c r="B14" s="2" t="s">
        <v>625</v>
      </c>
      <c r="C14" s="17">
        <v>0.005</v>
      </c>
      <c r="D14" s="130" t="s">
        <v>9</v>
      </c>
      <c r="E14" s="89">
        <v>250000.0</v>
      </c>
      <c r="F14" s="188">
        <f t="shared" si="1"/>
        <v>1250</v>
      </c>
      <c r="G14" s="14"/>
      <c r="H14" s="14"/>
      <c r="I14" s="14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/>
      <c r="B15" s="2" t="s">
        <v>802</v>
      </c>
      <c r="C15" s="17">
        <v>0.005</v>
      </c>
      <c r="D15" s="130" t="s">
        <v>9</v>
      </c>
      <c r="E15" s="89" t="str">
        <f t="shared" ref="E15:E16" si="3">VLOOKUP(B15,'[4]GROCERY LIST'!C6:H406,6,0)</f>
        <v>#REF!</v>
      </c>
      <c r="F15" s="188" t="str">
        <f t="shared" si="1"/>
        <v>#REF!</v>
      </c>
      <c r="G15" s="14"/>
      <c r="H15" s="14"/>
      <c r="I15" s="14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/>
      <c r="B16" s="2" t="s">
        <v>327</v>
      </c>
      <c r="C16" s="17">
        <v>0.01</v>
      </c>
      <c r="D16" s="130" t="s">
        <v>9</v>
      </c>
      <c r="E16" s="89" t="str">
        <f t="shared" si="3"/>
        <v>#REF!</v>
      </c>
      <c r="F16" s="188" t="str">
        <f t="shared" si="1"/>
        <v>#REF!</v>
      </c>
      <c r="G16" s="14"/>
      <c r="H16" s="14"/>
      <c r="I16" s="14"/>
      <c r="J16" s="1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/>
      <c r="B17" s="2" t="s">
        <v>803</v>
      </c>
      <c r="C17" s="17">
        <v>0.01</v>
      </c>
      <c r="D17" s="130" t="s">
        <v>9</v>
      </c>
      <c r="E17" s="89">
        <v>250000.0</v>
      </c>
      <c r="F17" s="188">
        <f t="shared" si="1"/>
        <v>2500</v>
      </c>
      <c r="G17" s="14"/>
      <c r="H17" s="14"/>
      <c r="I17" s="14"/>
      <c r="J17" s="1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4"/>
      <c r="B18" s="2" t="s">
        <v>420</v>
      </c>
      <c r="C18" s="17">
        <v>0.01</v>
      </c>
      <c r="D18" s="130" t="s">
        <v>9</v>
      </c>
      <c r="E18" s="89" t="str">
        <f t="shared" ref="E18:E19" si="4">VLOOKUP(B18,'[4]GROCERY LIST'!C9:H409,6,0)</f>
        <v>#REF!</v>
      </c>
      <c r="F18" s="188" t="str">
        <f t="shared" si="1"/>
        <v>#REF!</v>
      </c>
      <c r="G18" s="14"/>
      <c r="H18" s="14"/>
      <c r="I18" s="14"/>
      <c r="J18" s="1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4"/>
      <c r="B19" s="2" t="s">
        <v>239</v>
      </c>
      <c r="C19" s="17">
        <v>0.003</v>
      </c>
      <c r="D19" s="130" t="s">
        <v>9</v>
      </c>
      <c r="E19" s="89" t="str">
        <f t="shared" si="4"/>
        <v>#REF!</v>
      </c>
      <c r="F19" s="188" t="str">
        <f t="shared" si="1"/>
        <v>#REF!</v>
      </c>
      <c r="G19" s="14"/>
      <c r="H19" s="14"/>
      <c r="I19" s="14"/>
      <c r="J19" s="1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30" t="s">
        <v>373</v>
      </c>
      <c r="C20" s="17">
        <v>0.5</v>
      </c>
      <c r="D20" s="130" t="s">
        <v>9</v>
      </c>
      <c r="E20" s="18">
        <v>235000.0</v>
      </c>
      <c r="F20" s="188">
        <f t="shared" si="1"/>
        <v>117500</v>
      </c>
      <c r="G20" s="14"/>
      <c r="H20" s="14"/>
      <c r="I20" s="14"/>
      <c r="J20" s="1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0"/>
      <c r="B21" s="21"/>
      <c r="C21" s="23"/>
      <c r="D21" s="23"/>
      <c r="E21" s="23"/>
      <c r="F21" s="24"/>
      <c r="G21" s="20"/>
      <c r="H21" s="20"/>
      <c r="I21" s="20"/>
      <c r="J21" s="2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133"/>
      <c r="C22" s="3"/>
      <c r="D22" s="3"/>
      <c r="E22" s="3"/>
      <c r="F22" s="1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57"/>
      <c r="B23" s="2"/>
      <c r="C23" s="3"/>
      <c r="D23" s="3"/>
      <c r="E23" s="3"/>
      <c r="F23" s="3"/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55"/>
      <c r="B24" s="56"/>
      <c r="C24" s="57" t="s">
        <v>0</v>
      </c>
      <c r="D24" s="57" t="s">
        <v>1</v>
      </c>
      <c r="E24" s="57" t="s">
        <v>2</v>
      </c>
      <c r="F24" s="58" t="s">
        <v>3</v>
      </c>
      <c r="G24" s="59" t="s">
        <v>4</v>
      </c>
      <c r="H24" s="60" t="s">
        <v>79</v>
      </c>
      <c r="I24" s="61" t="s">
        <v>80</v>
      </c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ht="15.75" customHeight="1">
      <c r="A25" s="157"/>
      <c r="B25" s="69"/>
      <c r="C25" s="64"/>
      <c r="D25" s="64"/>
      <c r="E25" s="64"/>
      <c r="F25" s="65"/>
      <c r="G25" s="189" t="str">
        <f>SUM(F26:F27)</f>
        <v>#REF!</v>
      </c>
      <c r="H25" s="190">
        <v>0.22</v>
      </c>
      <c r="I25" s="191" t="str">
        <f>G25/H25</f>
        <v>#REF!</v>
      </c>
      <c r="J25" s="191" t="str">
        <f>I25*1.05</f>
        <v>#REF!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57"/>
      <c r="B26" s="69" t="s">
        <v>804</v>
      </c>
      <c r="C26" s="64">
        <v>1.0</v>
      </c>
      <c r="D26" s="64" t="s">
        <v>28</v>
      </c>
      <c r="E26" s="72">
        <v>6000.0</v>
      </c>
      <c r="F26" s="73">
        <f t="shared" ref="F26:F27" si="5">E26*C26</f>
        <v>6000</v>
      </c>
      <c r="G26" s="70"/>
      <c r="H26" s="70"/>
      <c r="I26" s="71"/>
      <c r="J26" s="7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57"/>
      <c r="B27" s="69" t="str">
        <f>A3</f>
        <v>GOLDEN BERRY</v>
      </c>
      <c r="C27" s="64">
        <v>0.01</v>
      </c>
      <c r="D27" s="64" t="s">
        <v>9</v>
      </c>
      <c r="E27" s="72" t="str">
        <f>I3</f>
        <v>#REF!</v>
      </c>
      <c r="F27" s="73" t="str">
        <f t="shared" si="5"/>
        <v>#REF!</v>
      </c>
      <c r="G27" s="70"/>
      <c r="H27" s="70"/>
      <c r="I27" s="71"/>
      <c r="J27" s="7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57"/>
      <c r="B28" s="74"/>
      <c r="C28" s="75"/>
      <c r="D28" s="75"/>
      <c r="E28" s="75"/>
      <c r="F28" s="76"/>
      <c r="G28" s="77"/>
      <c r="H28" s="77"/>
      <c r="I28" s="78"/>
      <c r="J28" s="7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57"/>
      <c r="B29" s="192"/>
      <c r="C29" s="193"/>
      <c r="D29" s="193"/>
      <c r="E29" s="193"/>
      <c r="F29" s="19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55"/>
      <c r="B30" s="56"/>
      <c r="C30" s="57" t="s">
        <v>0</v>
      </c>
      <c r="D30" s="57" t="s">
        <v>1</v>
      </c>
      <c r="E30" s="57" t="s">
        <v>2</v>
      </c>
      <c r="F30" s="58" t="s">
        <v>3</v>
      </c>
      <c r="G30" s="59" t="s">
        <v>4</v>
      </c>
      <c r="H30" s="60" t="s">
        <v>79</v>
      </c>
      <c r="I30" s="61" t="s">
        <v>80</v>
      </c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ht="15.75" customHeight="1">
      <c r="A31" s="157"/>
      <c r="B31" s="63"/>
      <c r="C31" s="64"/>
      <c r="D31" s="64"/>
      <c r="E31" s="64"/>
      <c r="F31" s="65"/>
      <c r="G31" s="66">
        <f>SUM(F33:F38)</f>
        <v>0</v>
      </c>
      <c r="H31" s="67">
        <v>0.2</v>
      </c>
      <c r="I31" s="68">
        <f>(G31/H31)</f>
        <v>0</v>
      </c>
      <c r="J31" s="68">
        <f>I31*1.05</f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57"/>
      <c r="B32" s="69"/>
      <c r="C32" s="64"/>
      <c r="D32" s="64"/>
      <c r="E32" s="64"/>
      <c r="F32" s="65"/>
      <c r="G32" s="70"/>
      <c r="H32" s="70"/>
      <c r="I32" s="71"/>
      <c r="J32" s="7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57"/>
      <c r="B33" s="69"/>
      <c r="C33" s="64"/>
      <c r="D33" s="64" t="s">
        <v>9</v>
      </c>
      <c r="E33" s="72"/>
      <c r="F33" s="73">
        <f t="shared" ref="F33:F37" si="6">E33*C33</f>
        <v>0</v>
      </c>
      <c r="G33" s="70"/>
      <c r="H33" s="70"/>
      <c r="I33" s="71"/>
      <c r="J33" s="7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57"/>
      <c r="B34" s="69"/>
      <c r="C34" s="64"/>
      <c r="D34" s="64" t="s">
        <v>9</v>
      </c>
      <c r="E34" s="72"/>
      <c r="F34" s="73">
        <f t="shared" si="6"/>
        <v>0</v>
      </c>
      <c r="G34" s="70"/>
      <c r="H34" s="70"/>
      <c r="I34" s="71"/>
      <c r="J34" s="7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57"/>
      <c r="B35" s="69"/>
      <c r="C35" s="64"/>
      <c r="D35" s="64" t="s">
        <v>9</v>
      </c>
      <c r="E35" s="72"/>
      <c r="F35" s="73">
        <f t="shared" si="6"/>
        <v>0</v>
      </c>
      <c r="G35" s="70"/>
      <c r="H35" s="70"/>
      <c r="I35" s="71"/>
      <c r="J35" s="7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57"/>
      <c r="B36" s="69"/>
      <c r="C36" s="64"/>
      <c r="D36" s="64" t="s">
        <v>9</v>
      </c>
      <c r="E36" s="72"/>
      <c r="F36" s="73">
        <f t="shared" si="6"/>
        <v>0</v>
      </c>
      <c r="G36" s="70"/>
      <c r="H36" s="70"/>
      <c r="I36" s="71"/>
      <c r="J36" s="7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57"/>
      <c r="B37" s="69"/>
      <c r="C37" s="64"/>
      <c r="D37" s="64" t="s">
        <v>9</v>
      </c>
      <c r="E37" s="72"/>
      <c r="F37" s="73">
        <f t="shared" si="6"/>
        <v>0</v>
      </c>
      <c r="G37" s="70"/>
      <c r="H37" s="70"/>
      <c r="I37" s="71"/>
      <c r="J37" s="7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57"/>
      <c r="B38" s="69"/>
      <c r="C38" s="64"/>
      <c r="D38" s="64"/>
      <c r="E38" s="72"/>
      <c r="F38" s="73"/>
      <c r="G38" s="70"/>
      <c r="H38" s="70"/>
      <c r="I38" s="71"/>
      <c r="J38" s="7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57"/>
      <c r="B39" s="74"/>
      <c r="C39" s="75"/>
      <c r="D39" s="75"/>
      <c r="E39" s="75"/>
      <c r="F39" s="76"/>
      <c r="G39" s="77"/>
      <c r="H39" s="77"/>
      <c r="I39" s="78"/>
      <c r="J39" s="7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57"/>
      <c r="B40" s="192"/>
      <c r="C40" s="193"/>
      <c r="D40" s="193"/>
      <c r="E40" s="193"/>
      <c r="F40" s="19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57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57"/>
      <c r="B42" s="56"/>
      <c r="C42" s="57" t="s">
        <v>805</v>
      </c>
      <c r="D42" s="57" t="s">
        <v>1</v>
      </c>
      <c r="E42" s="59" t="s">
        <v>806</v>
      </c>
      <c r="F42" s="58" t="s">
        <v>3</v>
      </c>
      <c r="G42" s="57" t="s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7"/>
      <c r="B43" s="63" t="str">
        <f>#REF!</f>
        <v>#REF!</v>
      </c>
      <c r="C43" s="64"/>
      <c r="D43" s="64"/>
      <c r="E43" s="195">
        <v>80.0</v>
      </c>
      <c r="F43" s="65"/>
      <c r="G43" s="6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57"/>
      <c r="B44" s="69"/>
      <c r="C44" s="64"/>
      <c r="D44" s="64"/>
      <c r="E44" s="70"/>
      <c r="F44" s="65"/>
      <c r="G44" s="6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57"/>
      <c r="B45" s="69" t="s">
        <v>807</v>
      </c>
      <c r="C45" s="64">
        <v>0.02</v>
      </c>
      <c r="D45" s="64" t="s">
        <v>9</v>
      </c>
      <c r="E45" s="70"/>
      <c r="F45" s="65">
        <f>C45*E43</f>
        <v>1.6</v>
      </c>
      <c r="G45" s="64" t="s">
        <v>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57"/>
      <c r="B46" s="69" t="s">
        <v>808</v>
      </c>
      <c r="C46" s="64">
        <v>0.01</v>
      </c>
      <c r="D46" s="64" t="s">
        <v>9</v>
      </c>
      <c r="E46" s="70"/>
      <c r="F46" s="65">
        <f>C46*E43</f>
        <v>0.8</v>
      </c>
      <c r="G46" s="64" t="s">
        <v>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57"/>
      <c r="B47" s="69" t="s">
        <v>809</v>
      </c>
      <c r="C47" s="64">
        <v>0.02</v>
      </c>
      <c r="D47" s="64" t="s">
        <v>9</v>
      </c>
      <c r="E47" s="70"/>
      <c r="F47" s="65">
        <f>C47*E43</f>
        <v>1.6</v>
      </c>
      <c r="G47" s="64" t="s">
        <v>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57"/>
      <c r="B48" s="69" t="s">
        <v>810</v>
      </c>
      <c r="C48" s="64">
        <v>0.01</v>
      </c>
      <c r="D48" s="64" t="s">
        <v>9</v>
      </c>
      <c r="E48" s="70"/>
      <c r="F48" s="65">
        <f>C48*E43</f>
        <v>0.8</v>
      </c>
      <c r="G48" s="64" t="s">
        <v>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57"/>
      <c r="B49" s="69" t="s">
        <v>29</v>
      </c>
      <c r="C49" s="64">
        <v>0.002</v>
      </c>
      <c r="D49" s="64" t="s">
        <v>9</v>
      </c>
      <c r="E49" s="70"/>
      <c r="F49" s="65">
        <f>C49*E43</f>
        <v>0.16</v>
      </c>
      <c r="G49" s="64" t="s">
        <v>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57"/>
      <c r="B50" s="69"/>
      <c r="C50" s="64"/>
      <c r="D50" s="64"/>
      <c r="E50" s="70"/>
      <c r="F50" s="196"/>
      <c r="G50" s="6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57"/>
      <c r="B51" s="74"/>
      <c r="C51" s="75"/>
      <c r="D51" s="75"/>
      <c r="E51" s="77"/>
      <c r="F51" s="76"/>
      <c r="G51" s="7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/>
    <row r="53" ht="15.75" customHeight="1"/>
    <row r="54" ht="15.75" customHeight="1"/>
    <row r="55" ht="15.75" customHeight="1"/>
    <row r="56" ht="15.75" customHeight="1">
      <c r="F56" s="2" t="s">
        <v>811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25:I28"/>
    <mergeCell ref="J25:J28"/>
    <mergeCell ref="G31:G39"/>
    <mergeCell ref="H31:H39"/>
    <mergeCell ref="I31:I39"/>
    <mergeCell ref="J31:J39"/>
    <mergeCell ref="E43:E51"/>
    <mergeCell ref="A3:A21"/>
    <mergeCell ref="G3:G21"/>
    <mergeCell ref="H3:H21"/>
    <mergeCell ref="I3:I21"/>
    <mergeCell ref="J3:J21"/>
    <mergeCell ref="G25:G28"/>
    <mergeCell ref="H25:H28"/>
  </mergeCells>
  <printOptions/>
  <pageMargins bottom="1.0" footer="0.0" header="0.0" left="0.75" right="0.75" top="1.0"/>
  <pageSetup orientation="landscape"/>
  <drawing r:id="rId1"/>
</worksheet>
</file>